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4"/>
  </bookViews>
  <sheets>
    <sheet name="Титульный" sheetId="1" r:id="rId1"/>
    <sheet name="Сводные данные" sheetId="2" r:id="rId2"/>
    <sheet name="План" sheetId="3" r:id="rId3"/>
    <sheet name="Кабинеты" sheetId="4" r:id="rId4"/>
    <sheet name="Пояснительая записка" sheetId="5" r:id="rId5"/>
  </sheets>
  <externalReferences>
    <externalReference r:id="rId8"/>
  </externalReferences>
  <definedNames>
    <definedName name="Допустимое_уменьшение_нагрузки_меньше_32_часов_для_некоторых_циклов">'[1]Рабочий'!$AA$12</definedName>
    <definedName name="МаксКолЗачВГоду">'[1]Нормы'!$B$12</definedName>
    <definedName name="МаксКолЭкзВГоду">'[1]Нормы'!$B$11</definedName>
    <definedName name="ОбязУчебНагрузка">'[1]Нормы'!$B$3</definedName>
    <definedName name="ОтклонениеПоЦиклам">'[1]План'!$EB$6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<sst xmlns="http://schemas.openxmlformats.org/spreadsheetml/2006/main" count="287" uniqueCount="232">
  <si>
    <t>Индекс</t>
  </si>
  <si>
    <t>Всего</t>
  </si>
  <si>
    <t>1 курс</t>
  </si>
  <si>
    <t>2 курс</t>
  </si>
  <si>
    <t>3 курс</t>
  </si>
  <si>
    <t>4 курс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</si>
  <si>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</si>
  <si>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</si>
  <si>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</si>
  <si>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</si>
  <si>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</si>
  <si>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</si>
  <si>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</si>
  <si>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культкра</t>
  </si>
  <si>
    <t>ЕН.00</t>
  </si>
  <si>
    <t>ЕН.01</t>
  </si>
  <si>
    <t>ЕН.02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</si>
  <si>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</si>
  <si>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</si>
  <si>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</si>
  <si>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</si>
  <si>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</si>
  <si>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</si>
  <si>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</si>
  <si>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Математика</t>
  </si>
  <si>
    <t>Математический и общий естественно-научный цикл</t>
  </si>
  <si>
    <t>УЧЕБНЫЙ ПЛАН</t>
  </si>
  <si>
    <t>"Лукояновский сельскохозяйственный техникум"</t>
  </si>
  <si>
    <t xml:space="preserve">по специальности среднего профессионального образования </t>
  </si>
  <si>
    <t>Учебная практика</t>
  </si>
  <si>
    <t>ОГСЭ.00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</si>
  <si>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</si>
  <si>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</si>
  <si>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</si>
  <si>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</si>
  <si>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</si>
  <si>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</si>
  <si>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</si>
  <si>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</si>
  <si>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</si>
  <si>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</si>
  <si>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</si>
  <si>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</si>
  <si>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</si>
  <si>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</si>
  <si>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Техническая механика</t>
  </si>
  <si>
    <t>Материаловедение</t>
  </si>
  <si>
    <t>Охрана труда</t>
  </si>
  <si>
    <t>МДК.01.01</t>
  </si>
  <si>
    <t>МДК.01.02</t>
  </si>
  <si>
    <t>МДК.02.01</t>
  </si>
  <si>
    <t>МДК.03.01</t>
  </si>
  <si>
    <t>Производственная практика</t>
  </si>
  <si>
    <t>Каникулы</t>
  </si>
  <si>
    <t>Курсы</t>
  </si>
  <si>
    <t>2курс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</si>
  <si>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</si>
  <si>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</si>
  <si>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</si>
  <si>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в том числе</t>
  </si>
  <si>
    <t>Учебная нагрузка обучающихся (час.)</t>
  </si>
  <si>
    <t>УП.01</t>
  </si>
  <si>
    <t>УП.02</t>
  </si>
  <si>
    <t>ПП.02</t>
  </si>
  <si>
    <t>УП.03</t>
  </si>
  <si>
    <t>ПДП</t>
  </si>
  <si>
    <t>Преддипломная практика</t>
  </si>
  <si>
    <t>ГИА</t>
  </si>
  <si>
    <t>Государственная итоговая аттестация</t>
  </si>
  <si>
    <t>1. Программа базовой подготовки</t>
  </si>
  <si>
    <t>1.1. Дипломный проект</t>
  </si>
  <si>
    <t>Выполнение дипломного проекта с 18 мая по 14 июня  (всего 4 недели)</t>
  </si>
  <si>
    <t>Защита дипломного проекта с 15 июня по 28 июня  (всего 2 недели)</t>
  </si>
  <si>
    <t>4 нед.</t>
  </si>
  <si>
    <t>6 нед.</t>
  </si>
  <si>
    <t>по программе базовой подготовки</t>
  </si>
  <si>
    <t>Профиль получаемого профессионального</t>
  </si>
  <si>
    <t>образования - технический</t>
  </si>
  <si>
    <t xml:space="preserve">                               Утверждаю</t>
  </si>
  <si>
    <t>____________П.А.Мишкин</t>
  </si>
  <si>
    <t>1. Сводные данные по бюджету времени (в неделях)</t>
  </si>
  <si>
    <t>Всего                                    (по курсам)</t>
  </si>
  <si>
    <t>Распределение обязательной нагрузки по курсам и семестрам (часов в семестр)</t>
  </si>
  <si>
    <t xml:space="preserve">Всего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</si>
  <si>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</si>
  <si>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</si>
  <si>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</si>
  <si>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</si>
  <si>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</si>
  <si>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</si>
  <si>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зачетов</t>
  </si>
  <si>
    <t>Практикоориентированность</t>
  </si>
  <si>
    <t>ЛПЗ</t>
  </si>
  <si>
    <t>УП</t>
  </si>
  <si>
    <t>ПП</t>
  </si>
  <si>
    <t>КР</t>
  </si>
  <si>
    <t>УН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</si>
  <si>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</si>
  <si>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</si>
  <si>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</si>
  <si>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</si>
  <si>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</si>
  <si>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</si>
  <si>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</si>
  <si>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Безопасности жизнедеятельности и охраны труда</t>
  </si>
  <si>
    <t>Технической механики</t>
  </si>
  <si>
    <t>Материаловедения</t>
  </si>
  <si>
    <t>Лаборатории:</t>
  </si>
  <si>
    <t>Электротехники и электроники</t>
  </si>
  <si>
    <t>Мастерские:</t>
  </si>
  <si>
    <t>Слесарная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</si>
  <si>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</si>
  <si>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</si>
  <si>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</si>
  <si>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(место для стрельбы) </t>
  </si>
  <si>
    <t>Залы:</t>
  </si>
  <si>
    <t>Библиотека, читальный зал с выходом в сеть Интернет</t>
  </si>
  <si>
    <t>Актовый зал</t>
  </si>
  <si>
    <t>ПП.03</t>
  </si>
  <si>
    <t xml:space="preserve">Производственная практика </t>
  </si>
  <si>
    <t>Организация учебного процесса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</si>
  <si>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Продолжительность занятий, сгруппированных парами – 1ч. 30мин.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</si>
  <si>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</si>
  <si>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</si>
  <si>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квалификационного экзамена проводится по профессиональному модулю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</si>
  <si>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</si>
  <si>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>Согласовано</t>
  </si>
  <si>
    <t xml:space="preserve">Председатели предметных (цикловых) комиссий:                                 Заместитель директора по учебно - производственной </t>
  </si>
  <si>
    <r>
      <t xml:space="preserve">____________________      </t>
    </r>
    <r>
      <rPr>
        <b/>
        <sz val="12"/>
        <rFont val="Times New Roman"/>
        <family val="1"/>
      </rPr>
      <t xml:space="preserve">Т.В. Кузюткина                                           </t>
    </r>
    <r>
      <rPr>
        <sz val="12"/>
        <rFont val="Times New Roman"/>
        <family val="1"/>
      </rPr>
      <t>работе</t>
    </r>
    <r>
      <rPr>
        <b/>
        <sz val="12"/>
        <rFont val="Times New Roman"/>
        <family val="1"/>
      </rPr>
      <t xml:space="preserve"> ___________  В.В. Сиднев                                                                               </t>
    </r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</si>
  <si>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</si>
  <si>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>2. Сводные данные по бюджету времени (в неделях)</t>
  </si>
  <si>
    <t>3. План учебного процесса</t>
  </si>
  <si>
    <t xml:space="preserve">4. Перечень кабинетов, лабораторий, мастерских для подготовки по специальности СПО </t>
  </si>
  <si>
    <t>1. Пояснительная записка</t>
  </si>
  <si>
    <t>4</t>
  </si>
  <si>
    <r>
      <t xml:space="preserve">____________________      </t>
    </r>
    <r>
      <rPr>
        <b/>
        <sz val="12"/>
        <rFont val="Times New Roman"/>
        <family val="1"/>
      </rPr>
      <t xml:space="preserve">О М. Голубева                                           </t>
    </r>
    <r>
      <rPr>
        <sz val="12"/>
        <rFont val="Times New Roman"/>
        <family val="1"/>
      </rPr>
      <t xml:space="preserve">Заместитель директора по учебной работе __________ </t>
    </r>
    <r>
      <rPr>
        <b/>
        <sz val="12"/>
        <rFont val="Times New Roman"/>
        <family val="1"/>
      </rPr>
      <t xml:space="preserve"> Е.И. Бутусова</t>
    </r>
  </si>
  <si>
    <r>
      <t xml:space="preserve">____________________     </t>
    </r>
    <r>
      <rPr>
        <b/>
        <sz val="12"/>
        <rFont val="Times New Roman"/>
        <family val="1"/>
      </rPr>
      <t xml:space="preserve"> Н.Н. Фильченков</t>
    </r>
  </si>
  <si>
    <t>Информатика</t>
  </si>
  <si>
    <t>Электротехника и электроника</t>
  </si>
  <si>
    <t>Правила безопасности дорожного движения</t>
  </si>
  <si>
    <t>Правовое  обеспечение профессиональной деятельности</t>
  </si>
  <si>
    <t>Метрология, стандартизация и сертификация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</si>
  <si>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</si>
  <si>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</si>
  <si>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</si>
  <si>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</si>
  <si>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</si>
  <si>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ПП.01</t>
  </si>
  <si>
    <t>кол-во недель</t>
  </si>
  <si>
    <t>ТО+практика</t>
  </si>
  <si>
    <t>ОП.10</t>
  </si>
  <si>
    <t>Экономика отрасли</t>
  </si>
  <si>
    <t>-/3/-</t>
  </si>
  <si>
    <t>Квалификация: техник</t>
  </si>
  <si>
    <t>Информатики</t>
  </si>
  <si>
    <t>Правил безопасности дорожного движения</t>
  </si>
  <si>
    <t>Устройства автомобилей</t>
  </si>
  <si>
    <t>Технического обслуживания и ремонтаавтомобилей</t>
  </si>
  <si>
    <t>Методический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</si>
  <si>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</si>
  <si>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</si>
  <si>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</si>
  <si>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</si>
  <si>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</si>
  <si>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</si>
  <si>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</si>
  <si>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Токарно-механические</t>
  </si>
  <si>
    <t>Кузнечно-сварочные</t>
  </si>
  <si>
    <t>Демонтажно-монтажные</t>
  </si>
  <si>
    <t>Директор ГБПОУ  ЛСХТ</t>
  </si>
  <si>
    <t>" __" ________    20___г.</t>
  </si>
  <si>
    <t>программы подготовки специалистов среднего звена</t>
  </si>
  <si>
    <t xml:space="preserve">Государственногобюджетного профессионального образовательного учреждения </t>
  </si>
  <si>
    <t>23.02.03 Техническое обслуживание и ремонт автомобильного транспорта</t>
  </si>
  <si>
    <t>Форма обучения - заочная</t>
  </si>
  <si>
    <t>Срок получения СПО по ППССЗ - 3 года  10 мес.</t>
  </si>
  <si>
    <t>на базе среднего общего образования</t>
  </si>
  <si>
    <t>Самостоятельное обучение</t>
  </si>
  <si>
    <t>Лабораторно-экзаменационная сессия</t>
  </si>
  <si>
    <t>Производственная практика (преддипломная)</t>
  </si>
  <si>
    <t>Государстственная итоговая аттестация</t>
  </si>
  <si>
    <t>Количество контрольных работ по дисциплине, МДК</t>
  </si>
  <si>
    <t>Обязательная  при очной форме обучения</t>
  </si>
  <si>
    <t>Самостоятельная</t>
  </si>
  <si>
    <t xml:space="preserve">всего </t>
  </si>
  <si>
    <t>обзорные и установочные занятия</t>
  </si>
  <si>
    <t>лабораторные и практические занятия</t>
  </si>
  <si>
    <t>курсовые работы (проекты)</t>
  </si>
  <si>
    <t>Консультации из расчета 4 часа в год на каждого обучающегося</t>
  </si>
  <si>
    <t>контрольные работы</t>
  </si>
  <si>
    <t>Максимальная</t>
  </si>
  <si>
    <t>Выполнение работ по  одной или нескольким профессиям рабочих, служащих:  "Слесарь по ремонту автомобилей"</t>
  </si>
  <si>
    <t>Слесарь по ремонту автомобилей</t>
  </si>
  <si>
    <t>ЕН. 03</t>
  </si>
  <si>
    <t>Экологичкские требования на автомобильном транспорте</t>
  </si>
  <si>
    <t>1</t>
  </si>
  <si>
    <t>3</t>
  </si>
  <si>
    <t>10</t>
  </si>
  <si>
    <t>2</t>
  </si>
  <si>
    <t>6</t>
  </si>
  <si>
    <t>16</t>
  </si>
  <si>
    <t>24</t>
  </si>
  <si>
    <t>ДЗ</t>
  </si>
  <si>
    <t>Э</t>
  </si>
  <si>
    <t>-/4/6</t>
  </si>
  <si>
    <t>ДЗ,Э</t>
  </si>
  <si>
    <r>
      <rPr>
        <b/>
        <sz val="8"/>
        <rFont val="Calibri"/>
        <family val="2"/>
      </rPr>
      <t>−</t>
    </r>
    <r>
      <rPr>
        <b/>
        <sz val="8"/>
        <rFont val="Times New Roman"/>
        <family val="1"/>
      </rPr>
      <t>/1/1</t>
    </r>
  </si>
  <si>
    <t>ДЗ,ДЗ</t>
  </si>
  <si>
    <r>
      <rPr>
        <b/>
        <sz val="8"/>
        <rFont val="Calibri"/>
        <family val="2"/>
      </rPr>
      <t>−</t>
    </r>
    <r>
      <rPr>
        <b/>
        <sz val="8"/>
        <rFont val="Times New Roman"/>
        <family val="1"/>
      </rPr>
      <t>/3/2</t>
    </r>
  </si>
  <si>
    <t>-/5/4</t>
  </si>
  <si>
    <t>-/9/10</t>
  </si>
  <si>
    <t>З,З,З,ДЗ</t>
  </si>
  <si>
    <t>ДЗ,ДЗ,ДЗ,ДЗ</t>
  </si>
  <si>
    <t>3/6/1</t>
  </si>
  <si>
    <t>3/18/11</t>
  </si>
  <si>
    <t>Учебный план по специальности 23.02.03 Техническое обслуживание и ремонт автомобильного транспорта , базовой подготовки, разработан в соответствии с  Федеральным государственным образовательным стандартом среднего профессионального образования , утвержденного приказом Министерства образования и науки Российской Федерации  № 383 от 22 апреля 2014 года, зарегистрированного Минюстом России 27 июня 2014года, регистрационный номер 32878.</t>
  </si>
  <si>
    <t>Максимальный объем аудиторной нагрузки обучающихся в год составляет 160 часов (обязательные учебные занятия). Максимальная учебная  нагрузка обучающихся 54 часа в неделю и включает все виды аудиторной  и внеаудиторной учебной нагрузки.</t>
  </si>
  <si>
    <t>Общая продолжительность экзаменационных (лабораторно-экзаменационных) сессий в учебном году составляет 6 недель (40 календарных дней).
Дисциплина «Иностранный язык» реализуется в течение всего периода обучения. По дисциплине «Физическая культура» предусмотрены занятия в объеме 8 часов, которые проводятся как установочные..
При проведении лабораторных работ, практических работ   группа может делиться на подгруппы численностью 12-13 человек</t>
  </si>
  <si>
    <t xml:space="preserve">Выполнение курсового проета (работы) рассматривается как вид учебной деятельности по дисциплине,  профессиональному модулю и реализуется в пределах времени, отведенного на их изучение. На весь период обучения запланировано два курсовых проета (работы) по профессиональному модулю ПМ.01 Техническое обслуживание и ремонт автотранспорта и ПМ.02 Организация деятельности коллектива исполнителей. На выполнение курсового  проекта (работы) отводится по 20 часов на каждый профессиональный модуль. </t>
  </si>
  <si>
    <t xml:space="preserve">Консультации предусматрены  в объеме 4 часов на одного обучающегося на каждый учебный год. Формы проведения консультаций: групповые и индивидуальные,  письменные и устные. </t>
  </si>
  <si>
    <t xml:space="preserve"> Формирование вариативной части ОПОП</t>
  </si>
  <si>
    <t>Практика является обязательным разделом программы подготовки специалистов среднего звена. Учебная практика и  производственная практика (по профилю специальности) реализуются обучающимися самостоятельно в объеме, предусмотренном для очной формы обучения с предоставлением и последующей защитой отчета. Производственная практика (преддипломная) является обязательной для всех обучающихся и реализуется  на предприятиях и организациях разных форм собственности в объеме 4 недель.
Порядок проведения практики отражен в календарном графике учебного процесса.
Производственная практика (преддипломная) проводится после последней сессии и предшествует государственной итоговой аттестации.</t>
  </si>
  <si>
    <r>
      <t>1. Новые  учебные дисциплины: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Экологические требования на автомобильном транспорте, Экономика отрасли.</t>
    </r>
  </si>
  <si>
    <t>2. Увеличение объема времени дисциплин циклов  ОП и профессиональных модулей.</t>
  </si>
  <si>
    <t>Вариативная часть учебных циклов ППССЗ  использована на:</t>
  </si>
  <si>
    <t xml:space="preserve"> Формы проведения консультаций</t>
  </si>
  <si>
    <t>Формы проведения промежуточной аттестации</t>
  </si>
  <si>
    <t xml:space="preserve"> Формы проведения государственной итоговой аттестации</t>
  </si>
  <si>
    <t>Государственная итоговая аттестация включает подготовку  (4 недели) и защиту (2 недели) выпускной квалификационной работы (дипломный проект), тематика которой соответствует содержанию одного или нескольких профессиональных модулей.</t>
  </si>
  <si>
    <t>Государственная итоговая аттестация  проводится в соответствии Порядком проведения государственной итоговой аттестации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16 августа 2013 г. № 968</t>
  </si>
  <si>
    <t xml:space="preserve"> Получение рабочих профессий</t>
  </si>
  <si>
    <t>Согласно перечня профессий рабочих, должностей служащих, рекомендуемых к освоению в рамках  программы подготовки специалистов среднего звена, обучающиеся проходят  профессиональную подготовку по профессии 18511 Слесарь по ремонту автомобилей.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</si>
</sst>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m\ d\,\ yyyy"/>
    <numFmt numFmtId="171" formatCode="0_ ;[Red]\-0\ "/>
    <numFmt numFmtId="172" formatCode="dd/mm/yy;@"/>
    <numFmt numFmtId="173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49" fontId="4" fillId="0" borderId="16" xfId="0" applyNumberFormat="1" applyFont="1" applyFill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top" wrapText="1"/>
    </xf>
    <xf numFmtId="0" fontId="15" fillId="0" borderId="0" xfId="0" applyFont="1" applyAlignment="1">
      <alignment horizontal="justify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NumberFormat="1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6" fillId="0" borderId="0" xfId="0" applyNumberFormat="1" applyFont="1" applyAlignment="1">
      <alignment/>
    </xf>
    <xf numFmtId="49" fontId="4" fillId="0" borderId="25" xfId="0" applyNumberFormat="1" applyFont="1" applyFill="1" applyBorder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1" fontId="8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0" xfId="0" applyFont="1" applyAlignment="1">
      <alignment wrapText="1"/>
    </xf>
    <xf numFmtId="49" fontId="19" fillId="33" borderId="10" xfId="0" applyNumberFormat="1" applyFont="1" applyFill="1" applyBorder="1" applyAlignment="1" applyProtection="1">
      <alignment horizontal="left" vertical="center"/>
      <protection hidden="1"/>
    </xf>
    <xf numFmtId="49" fontId="19" fillId="33" borderId="11" xfId="0" applyNumberFormat="1" applyFont="1" applyFill="1" applyBorder="1" applyAlignment="1" applyProtection="1">
      <alignment horizontal="left" vertical="center" wrapText="1"/>
      <protection hidden="1"/>
    </xf>
    <xf numFmtId="1" fontId="19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9" fillId="33" borderId="11" xfId="0" applyFont="1" applyFill="1" applyBorder="1" applyAlignment="1">
      <alignment horizontal="center" vertical="center" wrapText="1"/>
    </xf>
    <xf numFmtId="1" fontId="19" fillId="33" borderId="12" xfId="0" applyNumberFormat="1" applyFont="1" applyFill="1" applyBorder="1" applyAlignment="1" applyProtection="1">
      <alignment horizontal="center" vertical="center" shrinkToFit="1"/>
      <protection hidden="1"/>
    </xf>
    <xf numFmtId="1" fontId="19" fillId="33" borderId="10" xfId="0" applyNumberFormat="1" applyFont="1" applyFill="1" applyBorder="1" applyAlignment="1" applyProtection="1">
      <alignment horizontal="center" vertical="center" shrinkToFit="1"/>
      <protection hidden="1"/>
    </xf>
    <xf numFmtId="49" fontId="12" fillId="34" borderId="30" xfId="0" applyNumberFormat="1" applyFont="1" applyFill="1" applyBorder="1" applyAlignment="1" applyProtection="1">
      <alignment horizontal="left" vertical="center"/>
      <protection hidden="1"/>
    </xf>
    <xf numFmtId="49" fontId="12" fillId="34" borderId="26" xfId="0" applyNumberFormat="1" applyFont="1" applyFill="1" applyBorder="1" applyAlignment="1" applyProtection="1">
      <alignment horizontal="left" vertical="top" wrapText="1"/>
      <protection locked="0"/>
    </xf>
    <xf numFmtId="49" fontId="12" fillId="34" borderId="26" xfId="0" applyNumberFormat="1" applyFont="1" applyFill="1" applyBorder="1" applyAlignment="1" applyProtection="1">
      <alignment horizontal="center" vertical="top" wrapText="1"/>
      <protection locked="0"/>
    </xf>
    <xf numFmtId="1" fontId="12" fillId="34" borderId="26" xfId="0" applyNumberFormat="1" applyFont="1" applyFill="1" applyBorder="1" applyAlignment="1" applyProtection="1">
      <alignment horizontal="center" vertical="center" shrinkToFit="1"/>
      <protection hidden="1"/>
    </xf>
    <xf numFmtId="1" fontId="12" fillId="35" borderId="2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Fill="1" applyBorder="1" applyAlignment="1">
      <alignment horizontal="center" vertical="center" wrapText="1"/>
    </xf>
    <xf numFmtId="1" fontId="12" fillId="36" borderId="26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31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30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2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17" xfId="0" applyNumberFormat="1" applyFont="1" applyFill="1" applyBorder="1" applyAlignment="1" applyProtection="1">
      <alignment horizontal="left" vertical="center"/>
      <protection hidden="1"/>
    </xf>
    <xf numFmtId="49" fontId="12" fillId="34" borderId="16" xfId="0" applyNumberFormat="1" applyFont="1" applyFill="1" applyBorder="1" applyAlignment="1" applyProtection="1">
      <alignment horizontal="left" vertical="top" wrapText="1"/>
      <protection locked="0"/>
    </xf>
    <xf numFmtId="49" fontId="12" fillId="34" borderId="16" xfId="0" applyNumberFormat="1" applyFont="1" applyFill="1" applyBorder="1" applyAlignment="1" applyProtection="1">
      <alignment horizontal="center" vertical="top" wrapText="1"/>
      <protection locked="0"/>
    </xf>
    <xf numFmtId="1" fontId="12" fillId="36" borderId="16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34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17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5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36" xfId="0" applyNumberFormat="1" applyFont="1" applyFill="1" applyBorder="1" applyAlignment="1" applyProtection="1">
      <alignment horizontal="left" vertical="center"/>
      <protection hidden="1"/>
    </xf>
    <xf numFmtId="49" fontId="12" fillId="37" borderId="25" xfId="0" applyNumberFormat="1" applyFont="1" applyFill="1" applyBorder="1" applyAlignment="1" applyProtection="1">
      <alignment horizontal="left" vertical="top" wrapText="1"/>
      <protection locked="0"/>
    </xf>
    <xf numFmtId="1" fontId="12" fillId="34" borderId="14" xfId="0" applyNumberFormat="1" applyFont="1" applyFill="1" applyBorder="1" applyAlignment="1" applyProtection="1">
      <alignment horizontal="center" vertical="center" shrinkToFit="1"/>
      <protection hidden="1"/>
    </xf>
    <xf numFmtId="1" fontId="12" fillId="36" borderId="25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37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36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7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40" xfId="0" applyNumberFormat="1" applyFont="1" applyFill="1" applyBorder="1" applyAlignment="1" applyProtection="1">
      <alignment horizontal="left" vertical="center"/>
      <protection hidden="1"/>
    </xf>
    <xf numFmtId="49" fontId="12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36" borderId="14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41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40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0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42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1" fontId="12" fillId="34" borderId="25" xfId="0" applyNumberFormat="1" applyFont="1" applyFill="1" applyBorder="1" applyAlignment="1" applyProtection="1">
      <alignment horizontal="center" vertical="center" shrinkToFit="1"/>
      <protection hidden="1"/>
    </xf>
    <xf numFmtId="49" fontId="12" fillId="34" borderId="18" xfId="0" applyNumberFormat="1" applyFont="1" applyFill="1" applyBorder="1" applyAlignment="1" applyProtection="1">
      <alignment horizontal="left" vertical="center"/>
      <protection hidden="1"/>
    </xf>
    <xf numFmtId="1" fontId="12" fillId="35" borderId="25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43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18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43" xfId="0" applyNumberFormat="1" applyFont="1" applyFill="1" applyBorder="1" applyAlignment="1" applyProtection="1">
      <alignment horizontal="center" vertical="center" shrinkToFit="1"/>
      <protection locked="0"/>
    </xf>
    <xf numFmtId="1" fontId="19" fillId="38" borderId="11" xfId="0" applyNumberFormat="1" applyFont="1" applyFill="1" applyBorder="1" applyAlignment="1" applyProtection="1">
      <alignment horizontal="center" vertical="center" shrinkToFit="1"/>
      <protection hidden="1"/>
    </xf>
    <xf numFmtId="49" fontId="19" fillId="33" borderId="11" xfId="0" applyNumberFormat="1" applyFont="1" applyFill="1" applyBorder="1" applyAlignment="1" applyProtection="1">
      <alignment horizontal="left" vertical="top" wrapText="1"/>
      <protection hidden="1"/>
    </xf>
    <xf numFmtId="1" fontId="19" fillId="33" borderId="11" xfId="0" applyNumberFormat="1" applyFont="1" applyFill="1" applyBorder="1" applyAlignment="1">
      <alignment horizontal="center"/>
    </xf>
    <xf numFmtId="1" fontId="12" fillId="35" borderId="14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27" xfId="0" applyNumberFormat="1" applyFont="1" applyFill="1" applyBorder="1" applyAlignment="1" applyProtection="1">
      <alignment horizontal="center" vertical="center" shrinkToFit="1"/>
      <protection hidden="1"/>
    </xf>
    <xf numFmtId="1" fontId="12" fillId="35" borderId="27" xfId="0" applyNumberFormat="1" applyFont="1" applyFill="1" applyBorder="1" applyAlignment="1" applyProtection="1">
      <alignment horizontal="center" vertical="center" shrinkToFit="1"/>
      <protection hidden="1"/>
    </xf>
    <xf numFmtId="1" fontId="12" fillId="36" borderId="27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19" fillId="39" borderId="30" xfId="0" applyNumberFormat="1" applyFont="1" applyFill="1" applyBorder="1" applyAlignment="1" applyProtection="1">
      <alignment horizontal="left" vertical="center"/>
      <protection hidden="1"/>
    </xf>
    <xf numFmtId="49" fontId="19" fillId="39" borderId="26" xfId="0" applyNumberFormat="1" applyFont="1" applyFill="1" applyBorder="1" applyAlignment="1" applyProtection="1">
      <alignment horizontal="left" vertical="top" wrapText="1"/>
      <protection locked="0"/>
    </xf>
    <xf numFmtId="1" fontId="19" fillId="39" borderId="26" xfId="0" applyNumberFormat="1" applyFont="1" applyFill="1" applyBorder="1" applyAlignment="1" applyProtection="1">
      <alignment horizontal="center" vertical="center" shrinkToFit="1"/>
      <protection hidden="1"/>
    </xf>
    <xf numFmtId="1" fontId="19" fillId="39" borderId="30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26" xfId="0" applyNumberFormat="1" applyFont="1" applyFill="1" applyBorder="1" applyAlignment="1">
      <alignment horizontal="center" vertical="center" wrapText="1"/>
    </xf>
    <xf numFmtId="49" fontId="19" fillId="39" borderId="17" xfId="0" applyNumberFormat="1" applyFont="1" applyFill="1" applyBorder="1" applyAlignment="1" applyProtection="1">
      <alignment horizontal="left" vertical="center"/>
      <protection hidden="1"/>
    </xf>
    <xf numFmtId="49" fontId="19" fillId="39" borderId="16" xfId="0" applyNumberFormat="1" applyFont="1" applyFill="1" applyBorder="1" applyAlignment="1" applyProtection="1">
      <alignment horizontal="left" vertical="top" wrapText="1"/>
      <protection locked="0"/>
    </xf>
    <xf numFmtId="1" fontId="12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" fontId="12" fillId="35" borderId="16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23" xfId="0" applyNumberFormat="1" applyFont="1" applyFill="1" applyBorder="1" applyAlignment="1" applyProtection="1">
      <alignment horizontal="center" vertical="center" shrinkToFit="1"/>
      <protection hidden="1"/>
    </xf>
    <xf numFmtId="49" fontId="19" fillId="34" borderId="45" xfId="0" applyNumberFormat="1" applyFont="1" applyFill="1" applyBorder="1" applyAlignment="1" applyProtection="1">
      <alignment horizontal="left" vertical="center"/>
      <protection hidden="1"/>
    </xf>
    <xf numFmtId="49" fontId="19" fillId="34" borderId="15" xfId="0" applyNumberFormat="1" applyFont="1" applyFill="1" applyBorder="1" applyAlignment="1" applyProtection="1">
      <alignment horizontal="left" vertical="top" wrapText="1"/>
      <protection hidden="1"/>
    </xf>
    <xf numFmtId="1" fontId="19" fillId="34" borderId="15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22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15" xfId="0" applyNumberFormat="1" applyFont="1" applyFill="1" applyBorder="1" applyAlignment="1" applyProtection="1">
      <alignment horizontal="center" vertical="center" shrinkToFit="1"/>
      <protection hidden="1"/>
    </xf>
    <xf numFmtId="2" fontId="12" fillId="34" borderId="15" xfId="0" applyNumberFormat="1" applyFont="1" applyFill="1" applyBorder="1" applyAlignment="1" applyProtection="1">
      <alignment horizontal="center" vertical="center" shrinkToFit="1"/>
      <protection locked="0"/>
    </xf>
    <xf numFmtId="2" fontId="12" fillId="34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47" xfId="0" applyNumberFormat="1" applyFont="1" applyFill="1" applyBorder="1" applyAlignment="1" applyProtection="1">
      <alignment horizontal="center" vertical="center" shrinkToFit="1"/>
      <protection locked="0"/>
    </xf>
    <xf numFmtId="49" fontId="19" fillId="34" borderId="10" xfId="0" applyNumberFormat="1" applyFont="1" applyFill="1" applyBorder="1" applyAlignment="1" applyProtection="1">
      <alignment horizontal="left" vertical="center"/>
      <protection hidden="1"/>
    </xf>
    <xf numFmtId="49" fontId="19" fillId="34" borderId="11" xfId="0" applyNumberFormat="1" applyFont="1" applyFill="1" applyBorder="1" applyAlignment="1" applyProtection="1">
      <alignment horizontal="left" vertical="top" wrapText="1"/>
      <protection locked="0"/>
    </xf>
    <xf numFmtId="1" fontId="12" fillId="34" borderId="11" xfId="0" applyNumberFormat="1" applyFont="1" applyFill="1" applyBorder="1" applyAlignment="1" applyProtection="1">
      <alignment horizontal="center" vertical="center" shrinkToFit="1"/>
      <protection hidden="1"/>
    </xf>
    <xf numFmtId="1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22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12" fillId="34" borderId="11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12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1" fontId="12" fillId="0" borderId="14" xfId="0" applyNumberFormat="1" applyFont="1" applyFill="1" applyBorder="1" applyAlignment="1">
      <alignment horizontal="center" vertical="center" wrapText="1"/>
    </xf>
    <xf numFmtId="49" fontId="19" fillId="38" borderId="10" xfId="0" applyNumberFormat="1" applyFont="1" applyFill="1" applyBorder="1" applyAlignment="1" applyProtection="1">
      <alignment horizontal="left" vertical="center"/>
      <protection hidden="1"/>
    </xf>
    <xf numFmtId="0" fontId="19" fillId="38" borderId="28" xfId="0" applyFont="1" applyFill="1" applyBorder="1" applyAlignment="1">
      <alignment wrapText="1"/>
    </xf>
    <xf numFmtId="49" fontId="19" fillId="33" borderId="11" xfId="0" applyNumberFormat="1" applyFont="1" applyFill="1" applyBorder="1" applyAlignment="1" applyProtection="1">
      <alignment horizontal="left" vertical="top" wrapText="1"/>
      <protection locked="0"/>
    </xf>
    <xf numFmtId="1" fontId="19" fillId="33" borderId="47" xfId="0" applyNumberFormat="1" applyFont="1" applyFill="1" applyBorder="1" applyAlignment="1" applyProtection="1">
      <alignment horizontal="center" vertical="center" shrinkToFit="1"/>
      <protection hidden="1"/>
    </xf>
    <xf numFmtId="49" fontId="12" fillId="37" borderId="27" xfId="0" applyNumberFormat="1" applyFont="1" applyFill="1" applyBorder="1" applyAlignment="1" applyProtection="1">
      <alignment horizontal="left" vertical="top" wrapText="1"/>
      <protection locked="0"/>
    </xf>
    <xf numFmtId="1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49" fontId="19" fillId="33" borderId="48" xfId="0" applyNumberFormat="1" applyFont="1" applyFill="1" applyBorder="1" applyAlignment="1" applyProtection="1">
      <alignment horizontal="left" vertical="center"/>
      <protection hidden="1"/>
    </xf>
    <xf numFmtId="49" fontId="19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19" fillId="33" borderId="49" xfId="0" applyNumberFormat="1" applyFont="1" applyFill="1" applyBorder="1" applyAlignment="1" applyProtection="1">
      <alignment horizontal="center" vertical="center" shrinkToFit="1"/>
      <protection hidden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40" borderId="26" xfId="0" applyNumberFormat="1" applyFont="1" applyFill="1" applyBorder="1" applyAlignment="1" applyProtection="1">
      <alignment horizontal="center" vertical="center" shrinkToFit="1"/>
      <protection hidden="1"/>
    </xf>
    <xf numFmtId="1" fontId="12" fillId="40" borderId="25" xfId="0" applyNumberFormat="1" applyFont="1" applyFill="1" applyBorder="1" applyAlignment="1" applyProtection="1">
      <alignment horizontal="center" vertical="center" shrinkToFit="1"/>
      <protection hidden="1"/>
    </xf>
    <xf numFmtId="1" fontId="12" fillId="40" borderId="27" xfId="0" applyNumberFormat="1" applyFont="1" applyFill="1" applyBorder="1" applyAlignment="1" applyProtection="1">
      <alignment horizontal="center" vertical="center" shrinkToFit="1"/>
      <protection hidden="1"/>
    </xf>
    <xf numFmtId="1" fontId="12" fillId="40" borderId="14" xfId="0" applyNumberFormat="1" applyFont="1" applyFill="1" applyBorder="1" applyAlignment="1" applyProtection="1">
      <alignment horizontal="center" vertical="center" shrinkToFit="1"/>
      <protection hidden="1"/>
    </xf>
    <xf numFmtId="1" fontId="12" fillId="40" borderId="1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0" xfId="0" applyBorder="1" applyAlignment="1">
      <alignment/>
    </xf>
    <xf numFmtId="49" fontId="4" fillId="34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" fontId="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1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1" fontId="4" fillId="34" borderId="29" xfId="0" applyNumberFormat="1" applyFont="1" applyFill="1" applyBorder="1" applyAlignment="1" applyProtection="1">
      <alignment horizontal="center" vertical="center" shrinkToFit="1"/>
      <protection hidden="1"/>
    </xf>
    <xf numFmtId="49" fontId="1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38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33" borderId="11" xfId="0" applyNumberFormat="1" applyFont="1" applyFill="1" applyBorder="1" applyAlignment="1">
      <alignment horizontal="center"/>
    </xf>
    <xf numFmtId="49" fontId="19" fillId="39" borderId="51" xfId="0" applyNumberFormat="1" applyFont="1" applyFill="1" applyBorder="1" applyAlignment="1" applyProtection="1">
      <alignment horizontal="center" vertical="center" shrinkToFit="1"/>
      <protection locked="0"/>
    </xf>
    <xf numFmtId="49" fontId="19" fillId="39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41" borderId="11" xfId="0" applyNumberFormat="1" applyFont="1" applyFill="1" applyBorder="1" applyAlignment="1" applyProtection="1">
      <alignment horizontal="center" vertical="center" shrinkToFit="1"/>
      <protection hidden="1"/>
    </xf>
    <xf numFmtId="49" fontId="12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Border="1" applyAlignment="1" applyProtection="1">
      <alignment horizontal="center" vertical="center" wrapText="1"/>
      <protection hidden="1"/>
    </xf>
    <xf numFmtId="1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49" fontId="4" fillId="34" borderId="5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49" fontId="21" fillId="38" borderId="48" xfId="0" applyNumberFormat="1" applyFont="1" applyFill="1" applyBorder="1" applyAlignment="1" applyProtection="1">
      <alignment horizontal="right" vertical="center" wrapText="1"/>
      <protection hidden="1"/>
    </xf>
    <xf numFmtId="49" fontId="21" fillId="38" borderId="49" xfId="0" applyNumberFormat="1" applyFont="1" applyFill="1" applyBorder="1" applyAlignment="1" applyProtection="1">
      <alignment horizontal="right" vertical="center" wrapText="1"/>
      <protection hidden="1"/>
    </xf>
    <xf numFmtId="49" fontId="4" fillId="34" borderId="54" xfId="0" applyNumberFormat="1" applyFont="1" applyFill="1" applyBorder="1" applyAlignment="1" applyProtection="1">
      <alignment horizontal="left" vertical="center"/>
      <protection hidden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3" fillId="34" borderId="57" xfId="0" applyNumberFormat="1" applyFont="1" applyFill="1" applyBorder="1" applyAlignment="1" applyProtection="1">
      <alignment horizontal="left" vertical="top" wrapText="1"/>
      <protection hidden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2" fillId="0" borderId="43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8" fillId="34" borderId="53" xfId="0" applyNumberFormat="1" applyFont="1" applyFill="1" applyBorder="1" applyAlignment="1" applyProtection="1">
      <alignment horizontal="left" vertical="center"/>
      <protection hidden="1"/>
    </xf>
    <xf numFmtId="49" fontId="3" fillId="34" borderId="53" xfId="0" applyNumberFormat="1" applyFont="1" applyFill="1" applyBorder="1" applyAlignment="1" applyProtection="1">
      <alignment horizontal="left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 textRotation="90" wrapText="1"/>
      <protection hidden="1"/>
    </xf>
    <xf numFmtId="1" fontId="3" fillId="0" borderId="27" xfId="0" applyNumberFormat="1" applyFont="1" applyBorder="1" applyAlignment="1" applyProtection="1">
      <alignment horizontal="center" vertical="center" textRotation="90" wrapText="1"/>
      <protection hidden="1"/>
    </xf>
    <xf numFmtId="1" fontId="3" fillId="35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63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58" xfId="0" applyNumberFormat="1" applyFont="1" applyBorder="1" applyAlignment="1" applyProtection="1">
      <alignment horizontal="center" vertical="center" wrapText="1" shrinkToFit="1"/>
      <protection hidden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" fontId="3" fillId="0" borderId="25" xfId="0" applyNumberFormat="1" applyFont="1" applyBorder="1" applyAlignment="1" applyProtection="1">
      <alignment horizontal="center" vertical="center" textRotation="90" wrapText="1"/>
      <protection hidden="1"/>
    </xf>
    <xf numFmtId="1" fontId="3" fillId="0" borderId="14" xfId="0" applyNumberFormat="1" applyFont="1" applyBorder="1" applyAlignment="1" applyProtection="1">
      <alignment horizontal="center" vertical="center" textRotation="90" wrapText="1"/>
      <protection hidden="1"/>
    </xf>
    <xf numFmtId="1" fontId="3" fillId="0" borderId="15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64" xfId="0" applyNumberFormat="1" applyFont="1" applyBorder="1" applyAlignment="1" applyProtection="1">
      <alignment horizontal="center" vertical="center"/>
      <protection hidden="1"/>
    </xf>
    <xf numFmtId="49" fontId="3" fillId="0" borderId="40" xfId="0" applyNumberFormat="1" applyFont="1" applyBorder="1" applyAlignment="1" applyProtection="1">
      <alignment horizontal="center" vertical="center"/>
      <protection hidden="1"/>
    </xf>
    <xf numFmtId="49" fontId="3" fillId="0" borderId="45" xfId="0" applyNumberFormat="1" applyFont="1" applyBorder="1" applyAlignment="1" applyProtection="1">
      <alignment horizontal="center" vertical="center"/>
      <protection hidden="1"/>
    </xf>
    <xf numFmtId="1" fontId="3" fillId="0" borderId="51" xfId="0" applyNumberFormat="1" applyFont="1" applyBorder="1" applyAlignment="1" applyProtection="1">
      <alignment horizontal="center" vertical="center" wrapText="1"/>
      <protection hidden="1"/>
    </xf>
    <xf numFmtId="1" fontId="3" fillId="0" borderId="65" xfId="0" applyNumberFormat="1" applyFont="1" applyBorder="1" applyAlignment="1" applyProtection="1">
      <alignment horizontal="center" vertical="center" wrapText="1"/>
      <protection hidden="1"/>
    </xf>
    <xf numFmtId="1" fontId="3" fillId="0" borderId="22" xfId="0" applyNumberFormat="1" applyFont="1" applyBorder="1" applyAlignment="1" applyProtection="1">
      <alignment horizontal="center" vertical="center" wrapText="1"/>
      <protection hidden="1"/>
    </xf>
    <xf numFmtId="1" fontId="3" fillId="36" borderId="16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36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 shrinkToFit="1"/>
    </xf>
    <xf numFmtId="1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6" fillId="0" borderId="14" xfId="0" applyFont="1" applyFill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wrapText="1" shrinkToFit="1"/>
    </xf>
    <xf numFmtId="1" fontId="8" fillId="0" borderId="14" xfId="0" applyNumberFormat="1" applyFont="1" applyBorder="1" applyAlignment="1" applyProtection="1">
      <alignment horizontal="center" vertical="center" textRotation="90" wrapText="1"/>
      <protection hidden="1"/>
    </xf>
    <xf numFmtId="1" fontId="8" fillId="0" borderId="1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4" xfId="0" applyFont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63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41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1" fontId="3" fillId="40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40" borderId="14" xfId="0" applyFill="1" applyBorder="1" applyAlignment="1">
      <alignment horizontal="center" vertical="center" textRotation="90" wrapText="1"/>
    </xf>
    <xf numFmtId="0" fontId="0" fillId="40" borderId="15" xfId="0" applyFill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" fontId="3" fillId="37" borderId="16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37" borderId="27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25" xfId="0" applyNumberFormat="1" applyFont="1" applyBorder="1" applyAlignment="1" applyProtection="1">
      <alignment horizontal="center" vertical="center" textRotation="90" wrapText="1" shrinkToFit="1"/>
      <protection hidden="1"/>
    </xf>
    <xf numFmtId="0" fontId="18" fillId="0" borderId="15" xfId="0" applyFont="1" applyBorder="1" applyAlignment="1">
      <alignment horizontal="center" vertical="center" textRotation="90" wrapText="1"/>
    </xf>
    <xf numFmtId="1" fontId="4" fillId="34" borderId="5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" fontId="4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" fontId="4" fillId="34" borderId="2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horizontal="left" wrapText="1"/>
    </xf>
    <xf numFmtId="0" fontId="17" fillId="0" borderId="0" xfId="0" applyNumberFormat="1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5;&#1054;,&#1057;&#1055;&#1054;\Program%20Files\MMIS%20Lab\SPO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0.1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L25"/>
  <sheetViews>
    <sheetView zoomScalePageLayoutView="0" workbookViewId="0" topLeftCell="A7">
      <selection activeCell="AM30" sqref="AM30"/>
    </sheetView>
  </sheetViews>
  <sheetFormatPr defaultColWidth="2.50390625" defaultRowHeight="12.75"/>
  <cols>
    <col min="1" max="1" width="3.375" style="0" customWidth="1"/>
    <col min="2" max="2" width="2.00390625" style="0" customWidth="1"/>
    <col min="3" max="4" width="1.875" style="0" customWidth="1"/>
    <col min="5" max="5" width="2.375" style="0" customWidth="1"/>
    <col min="6" max="6" width="1.625" style="0" customWidth="1"/>
    <col min="7" max="9" width="2.375" style="0" customWidth="1"/>
    <col min="10" max="10" width="4.625" style="0" customWidth="1"/>
    <col min="11" max="11" width="1.625" style="0" customWidth="1"/>
    <col min="12" max="12" width="2.125" style="0" customWidth="1"/>
    <col min="13" max="13" width="2.375" style="0" customWidth="1"/>
    <col min="14" max="14" width="4.875" style="0" customWidth="1"/>
    <col min="15" max="15" width="1.875" style="0" customWidth="1"/>
    <col min="16" max="18" width="2.375" style="0" customWidth="1"/>
    <col min="19" max="19" width="2.00390625" style="0" customWidth="1"/>
    <col min="20" max="29" width="2.375" style="0" customWidth="1"/>
    <col min="30" max="30" width="1.4921875" style="0" customWidth="1"/>
    <col min="31" max="45" width="2.375" style="0" customWidth="1"/>
    <col min="46" max="46" width="2.50390625" style="0" customWidth="1"/>
    <col min="47" max="47" width="2.625" style="0" hidden="1" customWidth="1"/>
    <col min="48" max="51" width="2.375" style="0" customWidth="1"/>
    <col min="52" max="53" width="0.875" style="0" customWidth="1"/>
    <col min="54" max="54" width="0.6171875" style="0" customWidth="1"/>
    <col min="55" max="55" width="4.125" style="0" customWidth="1"/>
    <col min="56" max="56" width="2.125" style="0" customWidth="1"/>
    <col min="57" max="57" width="2.625" style="0" customWidth="1"/>
    <col min="58" max="58" width="1.4921875" style="0" customWidth="1"/>
    <col min="59" max="59" width="2.625" style="0" customWidth="1"/>
    <col min="60" max="60" width="2.125" style="0" customWidth="1"/>
    <col min="61" max="61" width="2.375" style="0" customWidth="1"/>
    <col min="62" max="62" width="3.125" style="0" customWidth="1"/>
    <col min="63" max="63" width="3.50390625" style="0" customWidth="1"/>
    <col min="64" max="64" width="3.00390625" style="0" customWidth="1"/>
    <col min="65" max="70" width="4.625" style="0" customWidth="1"/>
  </cols>
  <sheetData>
    <row r="1" spans="44:64" ht="18">
      <c r="AR1" s="193" t="s">
        <v>78</v>
      </c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"/>
    </row>
    <row r="2" spans="48:64" ht="18">
      <c r="AV2" s="195" t="s">
        <v>169</v>
      </c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"/>
    </row>
    <row r="3" spans="48:64" ht="18">
      <c r="AV3" s="195" t="s">
        <v>79</v>
      </c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"/>
    </row>
    <row r="4" spans="48:64" ht="18" customHeight="1">
      <c r="AV4" s="195" t="s">
        <v>170</v>
      </c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"/>
    </row>
    <row r="5" spans="17:64" ht="18" customHeight="1"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BB5" s="1"/>
      <c r="BC5" s="1"/>
      <c r="BD5" s="1"/>
      <c r="BE5" s="2"/>
      <c r="BF5" s="2"/>
      <c r="BG5" s="2"/>
      <c r="BH5" s="2"/>
      <c r="BI5" s="2"/>
      <c r="BJ5" s="2"/>
      <c r="BK5" s="2"/>
      <c r="BL5" s="1"/>
    </row>
    <row r="6" spans="17:64" ht="18" customHeight="1"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BB6" s="1"/>
      <c r="BC6" s="1"/>
      <c r="BD6" s="1"/>
      <c r="BE6" s="2"/>
      <c r="BF6" s="2"/>
      <c r="BG6" s="2"/>
      <c r="BH6" s="2"/>
      <c r="BI6" s="2"/>
      <c r="BJ6" s="2"/>
      <c r="BK6" s="2"/>
      <c r="BL6" s="1"/>
    </row>
    <row r="7" spans="17:64" ht="18" customHeight="1"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BB7" s="1"/>
      <c r="BC7" s="1"/>
      <c r="BD7" s="1"/>
      <c r="BE7" s="2"/>
      <c r="BF7" s="2"/>
      <c r="BG7" s="2"/>
      <c r="BH7" s="2"/>
      <c r="BI7" s="2"/>
      <c r="BJ7" s="2"/>
      <c r="BK7" s="2"/>
      <c r="BL7" s="1"/>
    </row>
    <row r="8" spans="17:64" ht="18" customHeight="1"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BB8" s="1"/>
      <c r="BC8" s="1"/>
      <c r="BD8" s="1"/>
      <c r="BE8" s="2"/>
      <c r="BF8" s="2"/>
      <c r="BG8" s="2"/>
      <c r="BH8" s="2"/>
      <c r="BI8" s="2"/>
      <c r="BJ8" s="2"/>
      <c r="BK8" s="2"/>
      <c r="BL8" s="1"/>
    </row>
    <row r="9" spans="17:64" ht="18" customHeight="1"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BB9" s="1"/>
      <c r="BC9" s="1"/>
      <c r="BD9" s="1"/>
      <c r="BE9" s="2"/>
      <c r="BF9" s="2"/>
      <c r="BG9" s="2"/>
      <c r="BH9" s="2"/>
      <c r="BI9" s="2"/>
      <c r="BJ9" s="2"/>
      <c r="BK9" s="2"/>
      <c r="BL9" s="1"/>
    </row>
    <row r="10" spans="17:64" ht="18" customHeight="1"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BB10" s="1"/>
      <c r="BC10" s="1"/>
      <c r="BD10" s="1"/>
      <c r="BE10" s="2"/>
      <c r="BF10" s="2"/>
      <c r="BG10" s="2"/>
      <c r="BH10" s="2"/>
      <c r="BI10" s="2"/>
      <c r="BJ10" s="2"/>
      <c r="BK10" s="2"/>
      <c r="BL10" s="1"/>
    </row>
    <row r="11" spans="17:64" ht="18" customHeight="1">
      <c r="Q11" s="197" t="s">
        <v>26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BB11" s="1"/>
      <c r="BC11" s="1"/>
      <c r="BD11" s="1"/>
      <c r="BE11" s="2"/>
      <c r="BF11" s="2"/>
      <c r="BG11" s="2"/>
      <c r="BH11" s="2"/>
      <c r="BI11" s="2"/>
      <c r="BJ11" s="2"/>
      <c r="BK11" s="2"/>
      <c r="BL11" s="1"/>
    </row>
    <row r="12" spans="17:64" ht="18" customHeight="1"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BB12" s="1"/>
      <c r="BC12" s="1"/>
      <c r="BD12" s="1"/>
      <c r="BE12" s="2"/>
      <c r="BF12" s="2"/>
      <c r="BG12" s="2"/>
      <c r="BH12" s="2"/>
      <c r="BI12" s="2"/>
      <c r="BJ12" s="2"/>
      <c r="BK12" s="2"/>
      <c r="BL12" s="1"/>
    </row>
    <row r="13" spans="7:64" ht="18" customHeight="1">
      <c r="G13" s="14"/>
      <c r="H13" s="14"/>
      <c r="I13" s="14"/>
      <c r="J13" s="14"/>
      <c r="K13" s="193" t="s">
        <v>171</v>
      </c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4"/>
      <c r="AU13" s="14"/>
      <c r="AV13" s="14"/>
      <c r="AW13" s="14"/>
      <c r="AX13" s="14"/>
      <c r="AY13" s="14"/>
      <c r="AZ13" s="14"/>
      <c r="BA13" s="14"/>
      <c r="BB13" s="4"/>
      <c r="BC13" s="4"/>
      <c r="BD13" s="1"/>
      <c r="BE13" s="2"/>
      <c r="BF13" s="2"/>
      <c r="BG13" s="2"/>
      <c r="BH13" s="2"/>
      <c r="BI13" s="2"/>
      <c r="BJ13" s="2"/>
      <c r="BK13" s="2"/>
      <c r="BL13" s="1"/>
    </row>
    <row r="14" spans="7:64" ht="18">
      <c r="G14" s="193" t="s">
        <v>172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"/>
      <c r="BE14" s="1"/>
      <c r="BF14" s="1"/>
      <c r="BG14" s="1"/>
      <c r="BH14" s="1"/>
      <c r="BI14" s="1"/>
      <c r="BJ14" s="1"/>
      <c r="BK14" s="1"/>
      <c r="BL14" s="1"/>
    </row>
    <row r="15" spans="11:45" ht="18">
      <c r="K15" s="193" t="s">
        <v>27</v>
      </c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</row>
    <row r="16" spans="11:45" ht="18">
      <c r="K16" s="193" t="s">
        <v>28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</row>
    <row r="17" spans="7:64" ht="17.25">
      <c r="G17" s="197" t="s">
        <v>173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3"/>
      <c r="BG17" s="1"/>
      <c r="BH17" s="1"/>
      <c r="BI17" s="1"/>
      <c r="BJ17" s="1"/>
      <c r="BK17" s="1"/>
      <c r="BL17" s="1"/>
    </row>
    <row r="18" spans="11:55" ht="18">
      <c r="K18" s="193" t="s">
        <v>75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43:63" ht="12.75">
      <c r="AQ19" s="199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"/>
    </row>
    <row r="20" spans="27:63" ht="18">
      <c r="AA20" s="12" t="s">
        <v>153</v>
      </c>
      <c r="AQ20" s="2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1"/>
    </row>
    <row r="21" spans="27:63" ht="18">
      <c r="AA21" s="12" t="s">
        <v>174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3"/>
      <c r="BI21" s="3"/>
      <c r="BJ21" s="3"/>
      <c r="BK21" s="1"/>
    </row>
    <row r="22" spans="27:63" ht="18">
      <c r="AA22" s="12" t="s">
        <v>175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3"/>
      <c r="BI22" s="3"/>
      <c r="BJ22" s="3"/>
      <c r="BK22" s="1"/>
    </row>
    <row r="23" spans="27:63" ht="18">
      <c r="AA23" s="12" t="s">
        <v>176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3"/>
      <c r="BI23" s="3"/>
      <c r="BJ23" s="3"/>
      <c r="BK23" s="1"/>
    </row>
    <row r="24" spans="27:59" ht="18">
      <c r="AA24" s="195" t="s">
        <v>76</v>
      </c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</row>
    <row r="25" spans="27:59" ht="18">
      <c r="AA25" s="12" t="s">
        <v>77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37" ht="18" customHeight="1"/>
    <row r="38" ht="35.25" customHeight="1"/>
    <row r="39" ht="24.75" customHeight="1"/>
    <row r="40" ht="21" customHeight="1"/>
    <row r="41" ht="21" customHeight="1"/>
    <row r="42" ht="18.75" customHeight="1"/>
    <row r="43" ht="21" customHeight="1"/>
  </sheetData>
  <sheetProtection/>
  <mergeCells count="13">
    <mergeCell ref="AQ19:BJ19"/>
    <mergeCell ref="G14:BC14"/>
    <mergeCell ref="K13:AS13"/>
    <mergeCell ref="Q11:AK11"/>
    <mergeCell ref="AA24:BG24"/>
    <mergeCell ref="K18:AS18"/>
    <mergeCell ref="AR1:BK1"/>
    <mergeCell ref="AV4:BK4"/>
    <mergeCell ref="AV2:BK2"/>
    <mergeCell ref="AV3:BK3"/>
    <mergeCell ref="K16:AS16"/>
    <mergeCell ref="G17:BE17"/>
    <mergeCell ref="K15:AS15"/>
  </mergeCells>
  <printOptions/>
  <pageMargins left="0.2" right="0.31" top="0.2" bottom="0.2" header="0.2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1"/>
  <sheetViews>
    <sheetView zoomScalePageLayoutView="0" workbookViewId="0" topLeftCell="A1">
      <selection activeCell="A5" sqref="A5:A10"/>
    </sheetView>
  </sheetViews>
  <sheetFormatPr defaultColWidth="9.00390625" defaultRowHeight="12.75"/>
  <cols>
    <col min="4" max="4" width="5.50390625" style="0" customWidth="1"/>
    <col min="5" max="10" width="9.125" style="0" hidden="1" customWidth="1"/>
    <col min="11" max="11" width="17.25390625" style="0" customWidth="1"/>
    <col min="12" max="24" width="9.125" style="0" hidden="1" customWidth="1"/>
    <col min="25" max="25" width="19.875" style="0" customWidth="1"/>
    <col min="26" max="26" width="14.375" style="0" customWidth="1"/>
    <col min="27" max="27" width="10.625" style="0" customWidth="1"/>
    <col min="28" max="34" width="9.125" style="0" hidden="1" customWidth="1"/>
    <col min="36" max="36" width="2.375" style="0" customWidth="1"/>
    <col min="37" max="40" width="9.125" style="0" hidden="1" customWidth="1"/>
    <col min="41" max="41" width="3.125" style="0" customWidth="1"/>
    <col min="42" max="42" width="10.125" style="0" customWidth="1"/>
    <col min="43" max="43" width="20.00390625" style="0" hidden="1" customWidth="1"/>
    <col min="44" max="44" width="7.00390625" style="0" customWidth="1"/>
    <col min="45" max="45" width="2.625" style="0" customWidth="1"/>
  </cols>
  <sheetData>
    <row r="2" spans="1:45" ht="17.25">
      <c r="A2" s="197" t="s">
        <v>130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</row>
    <row r="3" ht="15">
      <c r="Q3" s="6" t="s">
        <v>80</v>
      </c>
    </row>
    <row r="4" ht="13.5" thickBot="1"/>
    <row r="5" spans="1:46" ht="12.75">
      <c r="A5" s="208" t="s">
        <v>54</v>
      </c>
      <c r="B5" s="205" t="s">
        <v>177</v>
      </c>
      <c r="C5" s="205"/>
      <c r="D5" s="205"/>
      <c r="E5" s="205"/>
      <c r="F5" s="205"/>
      <c r="G5" s="205"/>
      <c r="H5" s="205"/>
      <c r="I5" s="205"/>
      <c r="J5" s="205"/>
      <c r="K5" s="205" t="s">
        <v>178</v>
      </c>
      <c r="L5" s="205"/>
      <c r="M5" s="205"/>
      <c r="N5" s="210" t="s">
        <v>179</v>
      </c>
      <c r="O5" s="211"/>
      <c r="P5" s="211"/>
      <c r="Q5" s="211"/>
      <c r="R5" s="211"/>
      <c r="S5" s="211"/>
      <c r="T5" s="205"/>
      <c r="U5" s="205"/>
      <c r="V5" s="205"/>
      <c r="W5" s="205"/>
      <c r="X5" s="205"/>
      <c r="Y5" s="210" t="s">
        <v>179</v>
      </c>
      <c r="Z5" s="205" t="s">
        <v>180</v>
      </c>
      <c r="AA5" s="205"/>
      <c r="AB5" s="205"/>
      <c r="AC5" s="205"/>
      <c r="AD5" s="205"/>
      <c r="AE5" s="205"/>
      <c r="AF5" s="205"/>
      <c r="AG5" s="205"/>
      <c r="AH5" s="205"/>
      <c r="AI5" s="215" t="s">
        <v>53</v>
      </c>
      <c r="AJ5" s="215"/>
      <c r="AK5" s="215"/>
      <c r="AL5" s="215"/>
      <c r="AM5" s="215"/>
      <c r="AN5" s="215"/>
      <c r="AO5" s="215"/>
      <c r="AP5" s="205" t="s">
        <v>81</v>
      </c>
      <c r="AQ5" s="205"/>
      <c r="AR5" s="205"/>
      <c r="AS5" s="213"/>
      <c r="AT5" s="24"/>
    </row>
    <row r="6" spans="1:46" ht="39" customHeight="1">
      <c r="A6" s="209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12"/>
      <c r="O6" s="212"/>
      <c r="P6" s="212"/>
      <c r="Q6" s="212"/>
      <c r="R6" s="212"/>
      <c r="S6" s="212"/>
      <c r="T6" s="206"/>
      <c r="U6" s="206"/>
      <c r="V6" s="206"/>
      <c r="W6" s="206"/>
      <c r="X6" s="206"/>
      <c r="Y6" s="212"/>
      <c r="Z6" s="206"/>
      <c r="AA6" s="206"/>
      <c r="AB6" s="206"/>
      <c r="AC6" s="206"/>
      <c r="AD6" s="206"/>
      <c r="AE6" s="206"/>
      <c r="AF6" s="206"/>
      <c r="AG6" s="206"/>
      <c r="AH6" s="206"/>
      <c r="AI6" s="207"/>
      <c r="AJ6" s="207"/>
      <c r="AK6" s="207"/>
      <c r="AL6" s="207"/>
      <c r="AM6" s="207"/>
      <c r="AN6" s="207"/>
      <c r="AO6" s="207"/>
      <c r="AP6" s="206"/>
      <c r="AQ6" s="206"/>
      <c r="AR6" s="206"/>
      <c r="AS6" s="214"/>
      <c r="AT6" s="24"/>
    </row>
    <row r="7" spans="1:46" ht="12.75">
      <c r="A7" s="25" t="s">
        <v>2</v>
      </c>
      <c r="B7" s="200">
        <v>35</v>
      </c>
      <c r="C7" s="200"/>
      <c r="D7" s="200"/>
      <c r="E7" s="200"/>
      <c r="F7" s="200"/>
      <c r="G7" s="200"/>
      <c r="H7" s="200"/>
      <c r="I7" s="200"/>
      <c r="J7" s="200"/>
      <c r="K7" s="200">
        <v>6</v>
      </c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53"/>
      <c r="Z7" s="200"/>
      <c r="AA7" s="200"/>
      <c r="AB7" s="200"/>
      <c r="AC7" s="200"/>
      <c r="AD7" s="200"/>
      <c r="AE7" s="200"/>
      <c r="AF7" s="200"/>
      <c r="AG7" s="200"/>
      <c r="AH7" s="200"/>
      <c r="AI7" s="200">
        <v>11</v>
      </c>
      <c r="AJ7" s="200"/>
      <c r="AK7" s="200"/>
      <c r="AL7" s="200"/>
      <c r="AM7" s="200"/>
      <c r="AN7" s="200"/>
      <c r="AO7" s="200"/>
      <c r="AP7" s="202">
        <f>B7+K7+Z7+AI7</f>
        <v>52</v>
      </c>
      <c r="AQ7" s="202"/>
      <c r="AR7" s="202"/>
      <c r="AS7" s="203"/>
      <c r="AT7" s="24"/>
    </row>
    <row r="8" spans="1:46" ht="12.75">
      <c r="A8" s="25" t="s">
        <v>55</v>
      </c>
      <c r="B8" s="200">
        <v>35</v>
      </c>
      <c r="C8" s="200"/>
      <c r="D8" s="200"/>
      <c r="E8" s="200"/>
      <c r="F8" s="200"/>
      <c r="G8" s="200"/>
      <c r="H8" s="200"/>
      <c r="I8" s="200"/>
      <c r="J8" s="200"/>
      <c r="K8" s="200">
        <v>6</v>
      </c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53"/>
      <c r="Z8" s="200"/>
      <c r="AA8" s="200"/>
      <c r="AB8" s="200"/>
      <c r="AC8" s="200"/>
      <c r="AD8" s="200"/>
      <c r="AE8" s="200"/>
      <c r="AF8" s="200"/>
      <c r="AG8" s="200"/>
      <c r="AH8" s="200"/>
      <c r="AI8" s="200">
        <v>11</v>
      </c>
      <c r="AJ8" s="200"/>
      <c r="AK8" s="200"/>
      <c r="AL8" s="200"/>
      <c r="AM8" s="200"/>
      <c r="AN8" s="200"/>
      <c r="AO8" s="200"/>
      <c r="AP8" s="202">
        <f>B8+K8+Z8+AI8</f>
        <v>52</v>
      </c>
      <c r="AQ8" s="202"/>
      <c r="AR8" s="202"/>
      <c r="AS8" s="203"/>
      <c r="AT8" s="24"/>
    </row>
    <row r="9" spans="1:46" ht="12.75">
      <c r="A9" s="25" t="s">
        <v>4</v>
      </c>
      <c r="B9" s="200">
        <v>35</v>
      </c>
      <c r="C9" s="200"/>
      <c r="D9" s="200"/>
      <c r="E9" s="200"/>
      <c r="F9" s="200"/>
      <c r="G9" s="200"/>
      <c r="H9" s="200"/>
      <c r="I9" s="200"/>
      <c r="J9" s="200"/>
      <c r="K9" s="200">
        <v>6</v>
      </c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53"/>
      <c r="Z9" s="200"/>
      <c r="AA9" s="200"/>
      <c r="AB9" s="200"/>
      <c r="AC9" s="200"/>
      <c r="AD9" s="200"/>
      <c r="AE9" s="200"/>
      <c r="AF9" s="200"/>
      <c r="AG9" s="200"/>
      <c r="AH9" s="200"/>
      <c r="AI9" s="200">
        <v>11</v>
      </c>
      <c r="AJ9" s="200"/>
      <c r="AK9" s="200"/>
      <c r="AL9" s="200"/>
      <c r="AM9" s="200"/>
      <c r="AN9" s="200"/>
      <c r="AO9" s="200"/>
      <c r="AP9" s="202">
        <f>B9+K9+Z9+AI9</f>
        <v>52</v>
      </c>
      <c r="AQ9" s="202"/>
      <c r="AR9" s="202"/>
      <c r="AS9" s="203"/>
      <c r="AT9" s="24"/>
    </row>
    <row r="10" spans="1:46" ht="12.75">
      <c r="A10" s="25" t="s">
        <v>5</v>
      </c>
      <c r="B10" s="200">
        <v>25</v>
      </c>
      <c r="C10" s="200"/>
      <c r="D10" s="200"/>
      <c r="E10" s="200"/>
      <c r="F10" s="200"/>
      <c r="G10" s="200"/>
      <c r="H10" s="200"/>
      <c r="I10" s="200"/>
      <c r="J10" s="200"/>
      <c r="K10" s="200">
        <v>6</v>
      </c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53">
        <v>4</v>
      </c>
      <c r="Z10" s="200">
        <v>6</v>
      </c>
      <c r="AA10" s="200"/>
      <c r="AB10" s="200"/>
      <c r="AC10" s="200"/>
      <c r="AD10" s="200"/>
      <c r="AE10" s="200"/>
      <c r="AF10" s="200"/>
      <c r="AG10" s="200"/>
      <c r="AH10" s="200"/>
      <c r="AI10" s="200">
        <v>2</v>
      </c>
      <c r="AJ10" s="200"/>
      <c r="AK10" s="200"/>
      <c r="AL10" s="200"/>
      <c r="AM10" s="200"/>
      <c r="AN10" s="200"/>
      <c r="AO10" s="200"/>
      <c r="AP10" s="202">
        <f>B10+K10+Z10+AI10+Y10</f>
        <v>43</v>
      </c>
      <c r="AQ10" s="202"/>
      <c r="AR10" s="202"/>
      <c r="AS10" s="203"/>
      <c r="AT10" s="24"/>
    </row>
    <row r="11" spans="1:46" ht="13.5" thickBot="1">
      <c r="A11" s="26" t="s">
        <v>1</v>
      </c>
      <c r="B11" s="201">
        <f>SUM(B7:J10)</f>
        <v>130</v>
      </c>
      <c r="C11" s="201"/>
      <c r="D11" s="201"/>
      <c r="E11" s="201"/>
      <c r="F11" s="201"/>
      <c r="G11" s="201"/>
      <c r="H11" s="201"/>
      <c r="I11" s="201"/>
      <c r="J11" s="201"/>
      <c r="K11" s="201">
        <f>SUM(K7:K10)</f>
        <v>24</v>
      </c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54">
        <f>SUM(Y7:Y10)</f>
        <v>4</v>
      </c>
      <c r="Z11" s="201">
        <f>SUM(Z10)</f>
        <v>6</v>
      </c>
      <c r="AA11" s="201"/>
      <c r="AB11" s="201"/>
      <c r="AC11" s="201"/>
      <c r="AD11" s="201"/>
      <c r="AE11" s="201"/>
      <c r="AF11" s="201"/>
      <c r="AG11" s="201"/>
      <c r="AH11" s="201"/>
      <c r="AI11" s="201">
        <f>SUM(AI7:AO10)</f>
        <v>35</v>
      </c>
      <c r="AJ11" s="201"/>
      <c r="AK11" s="201"/>
      <c r="AL11" s="201"/>
      <c r="AM11" s="201"/>
      <c r="AN11" s="201"/>
      <c r="AO11" s="201"/>
      <c r="AP11" s="201">
        <f>SUM(AP7:AS10)</f>
        <v>199</v>
      </c>
      <c r="AQ11" s="201"/>
      <c r="AR11" s="201"/>
      <c r="AS11" s="204"/>
      <c r="AT11" s="24"/>
    </row>
  </sheetData>
  <sheetProtection/>
  <mergeCells count="45">
    <mergeCell ref="A2:AS2"/>
    <mergeCell ref="A5:A6"/>
    <mergeCell ref="N5:S6"/>
    <mergeCell ref="Y5:Y6"/>
    <mergeCell ref="B9:J9"/>
    <mergeCell ref="AI7:AO7"/>
    <mergeCell ref="AP5:AS6"/>
    <mergeCell ref="Z5:AH6"/>
    <mergeCell ref="K9:M9"/>
    <mergeCell ref="AI5:AO6"/>
    <mergeCell ref="B10:J10"/>
    <mergeCell ref="B11:J11"/>
    <mergeCell ref="T5:X6"/>
    <mergeCell ref="B7:J7"/>
    <mergeCell ref="B8:J8"/>
    <mergeCell ref="K7:M7"/>
    <mergeCell ref="K8:M8"/>
    <mergeCell ref="B5:J6"/>
    <mergeCell ref="K5:M6"/>
    <mergeCell ref="K10:M10"/>
    <mergeCell ref="K11:M11"/>
    <mergeCell ref="N7:S7"/>
    <mergeCell ref="N8:S8"/>
    <mergeCell ref="N9:S9"/>
    <mergeCell ref="N10:S10"/>
    <mergeCell ref="N11:S11"/>
    <mergeCell ref="T11:X11"/>
    <mergeCell ref="Z7:AH7"/>
    <mergeCell ref="Z8:AH8"/>
    <mergeCell ref="Z9:AH9"/>
    <mergeCell ref="Z10:AH10"/>
    <mergeCell ref="Z11:AH11"/>
    <mergeCell ref="T9:X9"/>
    <mergeCell ref="T10:X10"/>
    <mergeCell ref="T7:X7"/>
    <mergeCell ref="T8:X8"/>
    <mergeCell ref="AI10:AO10"/>
    <mergeCell ref="AI11:AO11"/>
    <mergeCell ref="AP7:AS7"/>
    <mergeCell ref="AP8:AS8"/>
    <mergeCell ref="AP9:AS9"/>
    <mergeCell ref="AP10:AS10"/>
    <mergeCell ref="AP11:AS11"/>
    <mergeCell ref="AI8:AO8"/>
    <mergeCell ref="AI9:AO9"/>
  </mergeCells>
  <printOptions/>
  <pageMargins left="0.46" right="0.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pane ySplit="7" topLeftCell="A29" activePane="bottomLeft" state="frozen"/>
      <selection pane="topLeft" activeCell="A36" sqref="A36:BF44"/>
      <selection pane="bottomLeft" activeCell="B35" sqref="B35"/>
    </sheetView>
  </sheetViews>
  <sheetFormatPr defaultColWidth="9.00390625" defaultRowHeight="12.75"/>
  <cols>
    <col min="1" max="1" width="7.875" style="0" customWidth="1"/>
    <col min="2" max="2" width="30.75390625" style="0" customWidth="1"/>
    <col min="3" max="3" width="7.25390625" style="0" customWidth="1"/>
    <col min="4" max="4" width="5.875" style="0" customWidth="1"/>
    <col min="5" max="5" width="5.375" style="0" customWidth="1"/>
    <col min="6" max="6" width="5.50390625" style="0" customWidth="1"/>
    <col min="7" max="7" width="5.375" style="0" customWidth="1"/>
    <col min="8" max="9" width="5.50390625" style="0" customWidth="1"/>
    <col min="10" max="10" width="5.625" style="0" customWidth="1"/>
    <col min="11" max="11" width="4.50390625" style="0" customWidth="1"/>
    <col min="12" max="13" width="5.125" style="0" customWidth="1"/>
    <col min="14" max="14" width="4.25390625" style="0" customWidth="1"/>
    <col min="15" max="16" width="5.375" style="0" customWidth="1"/>
    <col min="17" max="17" width="3.75390625" style="0" customWidth="1"/>
    <col min="18" max="19" width="4.875" style="0" customWidth="1"/>
    <col min="20" max="20" width="3.50390625" style="0" customWidth="1"/>
    <col min="21" max="22" width="5.50390625" style="0" customWidth="1"/>
    <col min="23" max="23" width="4.25390625" style="0" customWidth="1"/>
  </cols>
  <sheetData>
    <row r="1" spans="1:23" ht="18" thickBot="1">
      <c r="A1" s="197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25.5" customHeight="1">
      <c r="A2" s="258" t="s">
        <v>0</v>
      </c>
      <c r="B2" s="216" t="s">
        <v>56</v>
      </c>
      <c r="C2" s="283" t="s">
        <v>57</v>
      </c>
      <c r="D2" s="284" t="s">
        <v>181</v>
      </c>
      <c r="E2" s="251" t="s">
        <v>60</v>
      </c>
      <c r="F2" s="252"/>
      <c r="G2" s="252"/>
      <c r="H2" s="253"/>
      <c r="I2" s="253"/>
      <c r="J2" s="253"/>
      <c r="K2" s="254"/>
      <c r="L2" s="261" t="s">
        <v>82</v>
      </c>
      <c r="M2" s="261"/>
      <c r="N2" s="261"/>
      <c r="O2" s="261"/>
      <c r="P2" s="261"/>
      <c r="Q2" s="261"/>
      <c r="R2" s="261"/>
      <c r="S2" s="261"/>
      <c r="T2" s="261"/>
      <c r="U2" s="261"/>
      <c r="V2" s="262"/>
      <c r="W2" s="263"/>
    </row>
    <row r="3" spans="1:23" ht="22.5" customHeight="1">
      <c r="A3" s="259"/>
      <c r="B3" s="217"/>
      <c r="C3" s="266"/>
      <c r="D3" s="285"/>
      <c r="E3" s="255" t="s">
        <v>190</v>
      </c>
      <c r="F3" s="255" t="s">
        <v>183</v>
      </c>
      <c r="G3" s="287" t="s">
        <v>182</v>
      </c>
      <c r="H3" s="219" t="s">
        <v>58</v>
      </c>
      <c r="I3" s="220"/>
      <c r="J3" s="221"/>
      <c r="K3" s="222"/>
      <c r="L3" s="240" t="s">
        <v>2</v>
      </c>
      <c r="M3" s="241"/>
      <c r="N3" s="290"/>
      <c r="O3" s="240" t="s">
        <v>3</v>
      </c>
      <c r="P3" s="241"/>
      <c r="Q3" s="294"/>
      <c r="R3" s="240" t="s">
        <v>4</v>
      </c>
      <c r="S3" s="241"/>
      <c r="T3" s="294"/>
      <c r="U3" s="240" t="s">
        <v>5</v>
      </c>
      <c r="V3" s="241"/>
      <c r="W3" s="242"/>
    </row>
    <row r="4" spans="1:23" ht="13.5" customHeight="1">
      <c r="A4" s="259"/>
      <c r="B4" s="217"/>
      <c r="C4" s="266"/>
      <c r="D4" s="285"/>
      <c r="E4" s="256"/>
      <c r="F4" s="266"/>
      <c r="G4" s="288"/>
      <c r="H4" s="248" t="s">
        <v>184</v>
      </c>
      <c r="I4" s="282" t="s">
        <v>59</v>
      </c>
      <c r="J4" s="274"/>
      <c r="K4" s="275"/>
      <c r="L4" s="291"/>
      <c r="M4" s="292"/>
      <c r="N4" s="293"/>
      <c r="O4" s="243"/>
      <c r="P4" s="244"/>
      <c r="Q4" s="295"/>
      <c r="R4" s="243"/>
      <c r="S4" s="244"/>
      <c r="T4" s="295"/>
      <c r="U4" s="243"/>
      <c r="V4" s="244"/>
      <c r="W4" s="245"/>
    </row>
    <row r="5" spans="1:25" ht="23.25" customHeight="1">
      <c r="A5" s="259"/>
      <c r="B5" s="217"/>
      <c r="C5" s="266"/>
      <c r="D5" s="285"/>
      <c r="E5" s="256"/>
      <c r="F5" s="266"/>
      <c r="G5" s="288"/>
      <c r="H5" s="249"/>
      <c r="I5" s="280" t="s">
        <v>185</v>
      </c>
      <c r="J5" s="264" t="s">
        <v>186</v>
      </c>
      <c r="K5" s="246" t="s">
        <v>187</v>
      </c>
      <c r="L5" s="256" t="s">
        <v>185</v>
      </c>
      <c r="M5" s="296" t="s">
        <v>186</v>
      </c>
      <c r="N5" s="298" t="s">
        <v>189</v>
      </c>
      <c r="O5" s="256" t="s">
        <v>185</v>
      </c>
      <c r="P5" s="296" t="s">
        <v>186</v>
      </c>
      <c r="Q5" s="298" t="s">
        <v>189</v>
      </c>
      <c r="R5" s="256" t="s">
        <v>185</v>
      </c>
      <c r="S5" s="296" t="s">
        <v>186</v>
      </c>
      <c r="T5" s="298" t="s">
        <v>189</v>
      </c>
      <c r="U5" s="256" t="s">
        <v>185</v>
      </c>
      <c r="V5" s="296" t="s">
        <v>186</v>
      </c>
      <c r="W5" s="298" t="s">
        <v>189</v>
      </c>
      <c r="Y5" s="58" t="s">
        <v>148</v>
      </c>
    </row>
    <row r="6" spans="1:26" ht="109.5" customHeight="1" thickBot="1">
      <c r="A6" s="260"/>
      <c r="B6" s="218"/>
      <c r="C6" s="267"/>
      <c r="D6" s="286"/>
      <c r="E6" s="257"/>
      <c r="F6" s="267"/>
      <c r="G6" s="289"/>
      <c r="H6" s="250"/>
      <c r="I6" s="281"/>
      <c r="J6" s="265"/>
      <c r="K6" s="247"/>
      <c r="L6" s="257"/>
      <c r="M6" s="297"/>
      <c r="N6" s="299"/>
      <c r="O6" s="257"/>
      <c r="P6" s="297"/>
      <c r="Q6" s="299"/>
      <c r="R6" s="257"/>
      <c r="S6" s="297"/>
      <c r="T6" s="299"/>
      <c r="U6" s="257"/>
      <c r="V6" s="297"/>
      <c r="W6" s="299"/>
      <c r="Y6" s="46">
        <f>L6+N6+O6+Q6+R6+T6+U6+W6</f>
        <v>0</v>
      </c>
      <c r="Z6" t="s">
        <v>149</v>
      </c>
    </row>
    <row r="7" spans="1:23" ht="13.5" customHeight="1" thickBot="1">
      <c r="A7" s="7">
        <v>1</v>
      </c>
      <c r="B7" s="8">
        <v>2</v>
      </c>
      <c r="C7" s="8">
        <v>3</v>
      </c>
      <c r="D7" s="55" t="s">
        <v>134</v>
      </c>
      <c r="E7" s="9">
        <v>5</v>
      </c>
      <c r="F7" s="9">
        <v>6</v>
      </c>
      <c r="G7" s="9">
        <v>7</v>
      </c>
      <c r="H7" s="52">
        <v>8</v>
      </c>
      <c r="I7" s="52">
        <v>9</v>
      </c>
      <c r="J7" s="52">
        <v>10</v>
      </c>
      <c r="K7" s="10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5" ht="21" thickBot="1">
      <c r="A8" s="60" t="s">
        <v>30</v>
      </c>
      <c r="B8" s="61" t="s">
        <v>31</v>
      </c>
      <c r="C8" s="181" t="s">
        <v>213</v>
      </c>
      <c r="D8" s="191">
        <v>5</v>
      </c>
      <c r="E8" s="62">
        <f>E9+E10+E11+E12</f>
        <v>642</v>
      </c>
      <c r="F8" s="62">
        <f>SUM(F9:F12)</f>
        <v>582</v>
      </c>
      <c r="G8" s="62">
        <f>G9+G10+G11+G12</f>
        <v>428</v>
      </c>
      <c r="H8" s="62">
        <f>SUM(H9:H12)</f>
        <v>60</v>
      </c>
      <c r="I8" s="63">
        <f>H8-J8</f>
        <v>28</v>
      </c>
      <c r="J8" s="62">
        <f>SUM(J9:J12)</f>
        <v>32</v>
      </c>
      <c r="K8" s="64"/>
      <c r="L8" s="65">
        <f>L9+L10+L11+L12</f>
        <v>22</v>
      </c>
      <c r="M8" s="65">
        <f aca="true" t="shared" si="0" ref="M8:W8">M9+M10+M11+M12</f>
        <v>8</v>
      </c>
      <c r="N8" s="65">
        <f t="shared" si="0"/>
        <v>3</v>
      </c>
      <c r="O8" s="65">
        <f t="shared" si="0"/>
        <v>2</v>
      </c>
      <c r="P8" s="65">
        <f t="shared" si="0"/>
        <v>8</v>
      </c>
      <c r="Q8" s="65">
        <f t="shared" si="0"/>
        <v>1</v>
      </c>
      <c r="R8" s="65">
        <f t="shared" si="0"/>
        <v>2</v>
      </c>
      <c r="S8" s="65">
        <f t="shared" si="0"/>
        <v>8</v>
      </c>
      <c r="T8" s="65">
        <f t="shared" si="0"/>
        <v>1</v>
      </c>
      <c r="U8" s="65">
        <f t="shared" si="0"/>
        <v>2</v>
      </c>
      <c r="V8" s="65">
        <f t="shared" si="0"/>
        <v>8</v>
      </c>
      <c r="W8" s="65">
        <f t="shared" si="0"/>
        <v>1</v>
      </c>
      <c r="Y8" s="46">
        <f aca="true" t="shared" si="1" ref="Y8:Y32">L8+N8+O8+Q8+R8+T8+U8+W8</f>
        <v>34</v>
      </c>
    </row>
    <row r="9" spans="1:25" ht="12.75">
      <c r="A9" s="66" t="s">
        <v>6</v>
      </c>
      <c r="B9" s="67" t="s">
        <v>7</v>
      </c>
      <c r="C9" s="68" t="s">
        <v>203</v>
      </c>
      <c r="D9" s="68" t="s">
        <v>195</v>
      </c>
      <c r="E9" s="69">
        <v>58</v>
      </c>
      <c r="F9" s="69">
        <f>E9-H9</f>
        <v>48</v>
      </c>
      <c r="G9" s="166">
        <v>48</v>
      </c>
      <c r="H9" s="70">
        <f>L9+M9+O9+P9+R9+S9+U9+V9</f>
        <v>10</v>
      </c>
      <c r="I9" s="127">
        <f aca="true" t="shared" si="2" ref="I9:J12">L9+O9+R9+U9</f>
        <v>10</v>
      </c>
      <c r="J9" s="72">
        <f t="shared" si="2"/>
        <v>0</v>
      </c>
      <c r="K9" s="73"/>
      <c r="L9" s="74">
        <v>10</v>
      </c>
      <c r="M9" s="75"/>
      <c r="N9" s="76">
        <v>1</v>
      </c>
      <c r="O9" s="74"/>
      <c r="P9" s="75"/>
      <c r="Q9" s="77"/>
      <c r="R9" s="74"/>
      <c r="S9" s="75"/>
      <c r="T9" s="76"/>
      <c r="U9" s="74"/>
      <c r="V9" s="75"/>
      <c r="W9" s="76"/>
      <c r="Y9">
        <f t="shared" si="1"/>
        <v>11</v>
      </c>
    </row>
    <row r="10" spans="1:25" ht="12.75">
      <c r="A10" s="78" t="s">
        <v>8</v>
      </c>
      <c r="B10" s="79" t="s">
        <v>9</v>
      </c>
      <c r="C10" s="80" t="s">
        <v>202</v>
      </c>
      <c r="D10" s="80" t="s">
        <v>195</v>
      </c>
      <c r="E10" s="69">
        <v>58</v>
      </c>
      <c r="F10" s="69">
        <f>E10-H10</f>
        <v>48</v>
      </c>
      <c r="G10" s="166">
        <v>48</v>
      </c>
      <c r="H10" s="70">
        <f>L10+M10+O10+P10+R10+S10+U10+V10</f>
        <v>10</v>
      </c>
      <c r="I10" s="127">
        <f t="shared" si="2"/>
        <v>10</v>
      </c>
      <c r="J10" s="72">
        <f t="shared" si="2"/>
        <v>0</v>
      </c>
      <c r="K10" s="82"/>
      <c r="L10" s="74">
        <v>10</v>
      </c>
      <c r="M10" s="75"/>
      <c r="N10" s="76">
        <v>1</v>
      </c>
      <c r="O10" s="83"/>
      <c r="P10" s="84"/>
      <c r="Q10" s="85"/>
      <c r="R10" s="83"/>
      <c r="S10" s="84"/>
      <c r="T10" s="86"/>
      <c r="U10" s="83"/>
      <c r="V10" s="84"/>
      <c r="W10" s="86"/>
      <c r="Y10">
        <f t="shared" si="1"/>
        <v>11</v>
      </c>
    </row>
    <row r="11" spans="1:25" ht="20.25">
      <c r="A11" s="78" t="s">
        <v>10</v>
      </c>
      <c r="B11" s="79" t="s">
        <v>11</v>
      </c>
      <c r="C11" s="80" t="s">
        <v>212</v>
      </c>
      <c r="D11" s="80" t="s">
        <v>196</v>
      </c>
      <c r="E11" s="69">
        <v>194</v>
      </c>
      <c r="F11" s="69">
        <f>E11-H11</f>
        <v>162</v>
      </c>
      <c r="G11" s="166">
        <v>166</v>
      </c>
      <c r="H11" s="70">
        <f>L11+M11+O11+P11+R11+S11+U11+V11</f>
        <v>32</v>
      </c>
      <c r="I11" s="127">
        <f t="shared" si="2"/>
        <v>0</v>
      </c>
      <c r="J11" s="72">
        <f t="shared" si="2"/>
        <v>32</v>
      </c>
      <c r="K11" s="82"/>
      <c r="L11" s="74"/>
      <c r="M11" s="75">
        <v>8</v>
      </c>
      <c r="N11" s="76">
        <v>1</v>
      </c>
      <c r="O11" s="83"/>
      <c r="P11" s="84">
        <v>8</v>
      </c>
      <c r="Q11" s="85">
        <v>1</v>
      </c>
      <c r="R11" s="83"/>
      <c r="S11" s="84">
        <v>8</v>
      </c>
      <c r="T11" s="86">
        <v>1</v>
      </c>
      <c r="U11" s="83"/>
      <c r="V11" s="84">
        <v>8</v>
      </c>
      <c r="W11" s="86">
        <v>1</v>
      </c>
      <c r="Y11">
        <f t="shared" si="1"/>
        <v>4</v>
      </c>
    </row>
    <row r="12" spans="1:25" ht="13.5" thickBot="1">
      <c r="A12" s="78" t="s">
        <v>12</v>
      </c>
      <c r="B12" s="79" t="s">
        <v>13</v>
      </c>
      <c r="C12" s="80" t="s">
        <v>211</v>
      </c>
      <c r="D12" s="80"/>
      <c r="E12" s="69">
        <v>332</v>
      </c>
      <c r="F12" s="69">
        <f>E12-H12</f>
        <v>324</v>
      </c>
      <c r="G12" s="166">
        <v>166</v>
      </c>
      <c r="H12" s="70">
        <f>L12+M12+O12+P12+R12+S12+U12+V12</f>
        <v>8</v>
      </c>
      <c r="I12" s="127">
        <f t="shared" si="2"/>
        <v>8</v>
      </c>
      <c r="J12" s="72">
        <f t="shared" si="2"/>
        <v>0</v>
      </c>
      <c r="K12" s="82"/>
      <c r="L12" s="74">
        <v>2</v>
      </c>
      <c r="M12" s="75"/>
      <c r="N12" s="76"/>
      <c r="O12" s="83">
        <v>2</v>
      </c>
      <c r="P12" s="84"/>
      <c r="Q12" s="85"/>
      <c r="R12" s="83">
        <v>2</v>
      </c>
      <c r="S12" s="84"/>
      <c r="T12" s="86"/>
      <c r="U12" s="83">
        <v>2</v>
      </c>
      <c r="V12" s="84"/>
      <c r="W12" s="86"/>
      <c r="Y12">
        <f t="shared" si="1"/>
        <v>8</v>
      </c>
    </row>
    <row r="13" spans="1:25" ht="21" thickBot="1">
      <c r="A13" s="162" t="s">
        <v>14</v>
      </c>
      <c r="B13" s="163" t="s">
        <v>25</v>
      </c>
      <c r="C13" s="181" t="s">
        <v>152</v>
      </c>
      <c r="D13" s="192">
        <v>3</v>
      </c>
      <c r="E13" s="62">
        <f>E14+E15+E16</f>
        <v>279</v>
      </c>
      <c r="F13" s="62">
        <f aca="true" t="shared" si="3" ref="F13:W13">F14+F15+F16</f>
        <v>241</v>
      </c>
      <c r="G13" s="62">
        <f t="shared" si="3"/>
        <v>186</v>
      </c>
      <c r="H13" s="62">
        <f t="shared" si="3"/>
        <v>38</v>
      </c>
      <c r="I13" s="62">
        <f t="shared" si="3"/>
        <v>20</v>
      </c>
      <c r="J13" s="62">
        <f t="shared" si="3"/>
        <v>18</v>
      </c>
      <c r="K13" s="64">
        <f t="shared" si="3"/>
        <v>0</v>
      </c>
      <c r="L13" s="65">
        <f t="shared" si="3"/>
        <v>12</v>
      </c>
      <c r="M13" s="62">
        <f t="shared" si="3"/>
        <v>14</v>
      </c>
      <c r="N13" s="157">
        <f t="shared" si="3"/>
        <v>2</v>
      </c>
      <c r="O13" s="164">
        <f t="shared" si="3"/>
        <v>0</v>
      </c>
      <c r="P13" s="62">
        <f t="shared" si="3"/>
        <v>0</v>
      </c>
      <c r="Q13" s="64">
        <f t="shared" si="3"/>
        <v>0</v>
      </c>
      <c r="R13" s="65">
        <f t="shared" si="3"/>
        <v>0</v>
      </c>
      <c r="S13" s="62">
        <f t="shared" si="3"/>
        <v>0</v>
      </c>
      <c r="T13" s="157">
        <f t="shared" si="3"/>
        <v>0</v>
      </c>
      <c r="U13" s="164">
        <f t="shared" si="3"/>
        <v>8</v>
      </c>
      <c r="V13" s="62">
        <f t="shared" si="3"/>
        <v>4</v>
      </c>
      <c r="W13" s="157">
        <f t="shared" si="3"/>
        <v>1</v>
      </c>
      <c r="Y13" s="46">
        <f t="shared" si="1"/>
        <v>23</v>
      </c>
    </row>
    <row r="14" spans="1:25" ht="12.75">
      <c r="A14" s="96" t="s">
        <v>15</v>
      </c>
      <c r="B14" s="97" t="s">
        <v>24</v>
      </c>
      <c r="C14" s="98" t="s">
        <v>202</v>
      </c>
      <c r="D14" s="98" t="s">
        <v>195</v>
      </c>
      <c r="E14" s="69">
        <f>G14*1.5</f>
        <v>60</v>
      </c>
      <c r="F14" s="89">
        <f>E14-H14</f>
        <v>50</v>
      </c>
      <c r="G14" s="166">
        <v>40</v>
      </c>
      <c r="H14" s="118">
        <f>L14+M14+O14+P14+R14+S14+U14+V14</f>
        <v>10</v>
      </c>
      <c r="I14" s="127">
        <f aca="true" t="shared" si="4" ref="I14:J16">L14+O14+R14+U14</f>
        <v>6</v>
      </c>
      <c r="J14" s="72">
        <f t="shared" si="4"/>
        <v>4</v>
      </c>
      <c r="K14" s="100"/>
      <c r="L14" s="101">
        <v>6</v>
      </c>
      <c r="M14" s="102">
        <v>4</v>
      </c>
      <c r="N14" s="103">
        <v>1</v>
      </c>
      <c r="O14" s="101"/>
      <c r="P14" s="102"/>
      <c r="Q14" s="104"/>
      <c r="R14" s="101"/>
      <c r="S14" s="102"/>
      <c r="T14" s="103"/>
      <c r="U14" s="101"/>
      <c r="V14" s="102"/>
      <c r="W14" s="103"/>
      <c r="Y14">
        <f t="shared" si="1"/>
        <v>7</v>
      </c>
    </row>
    <row r="15" spans="1:25" ht="15" customHeight="1">
      <c r="A15" s="87" t="s">
        <v>16</v>
      </c>
      <c r="B15" s="105" t="s">
        <v>137</v>
      </c>
      <c r="C15" s="106" t="s">
        <v>202</v>
      </c>
      <c r="D15" s="106">
        <v>1</v>
      </c>
      <c r="E15" s="107">
        <f>G15*1.5</f>
        <v>138</v>
      </c>
      <c r="F15" s="107">
        <f>E15-H15</f>
        <v>122</v>
      </c>
      <c r="G15" s="167">
        <v>92</v>
      </c>
      <c r="H15" s="109">
        <f>L15+M15+O15+P15+R15+S15+U15+V15</f>
        <v>16</v>
      </c>
      <c r="I15" s="165">
        <f t="shared" si="4"/>
        <v>6</v>
      </c>
      <c r="J15" s="90">
        <f t="shared" si="4"/>
        <v>10</v>
      </c>
      <c r="K15" s="91"/>
      <c r="L15" s="92">
        <v>6</v>
      </c>
      <c r="M15" s="93">
        <v>10</v>
      </c>
      <c r="N15" s="95">
        <v>1</v>
      </c>
      <c r="O15" s="92"/>
      <c r="P15" s="93"/>
      <c r="Q15" s="94"/>
      <c r="R15" s="92"/>
      <c r="S15" s="93"/>
      <c r="T15" s="95"/>
      <c r="U15" s="92"/>
      <c r="V15" s="93"/>
      <c r="W15" s="95"/>
      <c r="Y15">
        <f t="shared" si="1"/>
        <v>7</v>
      </c>
    </row>
    <row r="16" spans="1:23" ht="24" customHeight="1" thickBot="1">
      <c r="A16" s="108" t="s">
        <v>193</v>
      </c>
      <c r="B16" s="160" t="s">
        <v>194</v>
      </c>
      <c r="C16" s="161" t="s">
        <v>202</v>
      </c>
      <c r="D16" s="161">
        <v>1</v>
      </c>
      <c r="E16" s="107">
        <f>G16*1.5</f>
        <v>81</v>
      </c>
      <c r="F16" s="107">
        <f>E16-H16</f>
        <v>69</v>
      </c>
      <c r="G16" s="168">
        <v>54</v>
      </c>
      <c r="H16" s="109">
        <f>L16+M16+O16+P16+R16+S16+U16+V16</f>
        <v>12</v>
      </c>
      <c r="I16" s="153">
        <f t="shared" si="4"/>
        <v>8</v>
      </c>
      <c r="J16" s="90">
        <f t="shared" si="4"/>
        <v>4</v>
      </c>
      <c r="K16" s="110"/>
      <c r="L16" s="111"/>
      <c r="M16" s="122"/>
      <c r="N16" s="112"/>
      <c r="O16" s="113"/>
      <c r="P16" s="122"/>
      <c r="Q16" s="114"/>
      <c r="R16" s="111"/>
      <c r="S16" s="122"/>
      <c r="T16" s="112"/>
      <c r="U16" s="113">
        <v>8</v>
      </c>
      <c r="V16" s="122">
        <v>4</v>
      </c>
      <c r="W16" s="112">
        <v>1</v>
      </c>
    </row>
    <row r="17" spans="1:25" ht="13.5" thickBot="1">
      <c r="A17" s="154" t="s">
        <v>32</v>
      </c>
      <c r="B17" s="155" t="s">
        <v>33</v>
      </c>
      <c r="C17" s="182" t="s">
        <v>210</v>
      </c>
      <c r="D17" s="182" t="s">
        <v>200</v>
      </c>
      <c r="E17" s="115">
        <f>E18+E29</f>
        <v>3561</v>
      </c>
      <c r="F17" s="115">
        <f>F18+F29</f>
        <v>3019</v>
      </c>
      <c r="G17" s="115">
        <f>G18+G29</f>
        <v>3310</v>
      </c>
      <c r="H17" s="115">
        <f>H18+H29</f>
        <v>542</v>
      </c>
      <c r="I17" s="115">
        <f aca="true" t="shared" si="5" ref="I17:W17">I18+I29</f>
        <v>318</v>
      </c>
      <c r="J17" s="115">
        <f t="shared" si="5"/>
        <v>184</v>
      </c>
      <c r="K17" s="115">
        <f t="shared" si="5"/>
        <v>40</v>
      </c>
      <c r="L17" s="115">
        <f t="shared" si="5"/>
        <v>54</v>
      </c>
      <c r="M17" s="115">
        <f t="shared" si="5"/>
        <v>50</v>
      </c>
      <c r="N17" s="115">
        <f t="shared" si="5"/>
        <v>5</v>
      </c>
      <c r="O17" s="115">
        <f t="shared" si="5"/>
        <v>106</v>
      </c>
      <c r="P17" s="115">
        <f t="shared" si="5"/>
        <v>44</v>
      </c>
      <c r="Q17" s="115">
        <f t="shared" si="5"/>
        <v>5</v>
      </c>
      <c r="R17" s="115">
        <f t="shared" si="5"/>
        <v>68</v>
      </c>
      <c r="S17" s="115">
        <f t="shared" si="5"/>
        <v>82</v>
      </c>
      <c r="T17" s="115">
        <f t="shared" si="5"/>
        <v>3</v>
      </c>
      <c r="U17" s="115">
        <f t="shared" si="5"/>
        <v>90</v>
      </c>
      <c r="V17" s="115">
        <f t="shared" si="5"/>
        <v>48</v>
      </c>
      <c r="W17" s="115">
        <f t="shared" si="5"/>
        <v>3</v>
      </c>
      <c r="Y17" s="46">
        <f t="shared" si="1"/>
        <v>334</v>
      </c>
    </row>
    <row r="18" spans="1:25" ht="13.5" thickBot="1">
      <c r="A18" s="60" t="s">
        <v>34</v>
      </c>
      <c r="B18" s="116" t="s">
        <v>17</v>
      </c>
      <c r="C18" s="183" t="s">
        <v>204</v>
      </c>
      <c r="D18" s="183" t="s">
        <v>197</v>
      </c>
      <c r="E18" s="117">
        <f>SUM(E19:E28)</f>
        <v>1665</v>
      </c>
      <c r="F18" s="117">
        <f>SUM(F19:F28)</f>
        <v>1477</v>
      </c>
      <c r="G18" s="117">
        <f aca="true" t="shared" si="6" ref="G18:W18">SUM(G19:G28)</f>
        <v>1110</v>
      </c>
      <c r="H18" s="117">
        <f t="shared" si="6"/>
        <v>188</v>
      </c>
      <c r="I18" s="117">
        <f t="shared" si="6"/>
        <v>120</v>
      </c>
      <c r="J18" s="117">
        <f t="shared" si="6"/>
        <v>68</v>
      </c>
      <c r="K18" s="117">
        <f t="shared" si="6"/>
        <v>0</v>
      </c>
      <c r="L18" s="117">
        <f t="shared" si="6"/>
        <v>44</v>
      </c>
      <c r="M18" s="117">
        <f t="shared" si="6"/>
        <v>42</v>
      </c>
      <c r="N18" s="117">
        <f t="shared" si="6"/>
        <v>4</v>
      </c>
      <c r="O18" s="117">
        <f t="shared" si="6"/>
        <v>44</v>
      </c>
      <c r="P18" s="117">
        <f t="shared" si="6"/>
        <v>16</v>
      </c>
      <c r="Q18" s="117">
        <f t="shared" si="6"/>
        <v>3</v>
      </c>
      <c r="R18" s="117">
        <f t="shared" si="6"/>
        <v>6</v>
      </c>
      <c r="S18" s="117">
        <f t="shared" si="6"/>
        <v>2</v>
      </c>
      <c r="T18" s="117">
        <f t="shared" si="6"/>
        <v>1</v>
      </c>
      <c r="U18" s="117">
        <f t="shared" si="6"/>
        <v>26</v>
      </c>
      <c r="V18" s="117">
        <f t="shared" si="6"/>
        <v>8</v>
      </c>
      <c r="W18" s="117">
        <f t="shared" si="6"/>
        <v>2</v>
      </c>
      <c r="Y18" s="46">
        <f t="shared" si="1"/>
        <v>130</v>
      </c>
    </row>
    <row r="19" spans="1:25" ht="12.75">
      <c r="A19" s="66" t="s">
        <v>35</v>
      </c>
      <c r="B19" s="67" t="s">
        <v>36</v>
      </c>
      <c r="C19" s="187" t="s">
        <v>202</v>
      </c>
      <c r="D19" s="187" t="s">
        <v>195</v>
      </c>
      <c r="E19" s="69">
        <f>G19*1.5</f>
        <v>210</v>
      </c>
      <c r="F19" s="69">
        <f>E19-H19</f>
        <v>188</v>
      </c>
      <c r="G19" s="166">
        <v>140</v>
      </c>
      <c r="H19" s="70">
        <f>L19+M19+O19+P19+R19+S19+U19+V19</f>
        <v>22</v>
      </c>
      <c r="I19" s="127">
        <f>L19+O19+R19+U19</f>
        <v>6</v>
      </c>
      <c r="J19" s="72">
        <f>M19+P19+S19+V19</f>
        <v>16</v>
      </c>
      <c r="K19" s="73"/>
      <c r="L19" s="74">
        <v>6</v>
      </c>
      <c r="M19" s="75">
        <v>16</v>
      </c>
      <c r="N19" s="76">
        <v>1</v>
      </c>
      <c r="O19" s="74"/>
      <c r="P19" s="75"/>
      <c r="Q19" s="77"/>
      <c r="R19" s="74"/>
      <c r="S19" s="75"/>
      <c r="T19" s="76"/>
      <c r="U19" s="74"/>
      <c r="V19" s="75"/>
      <c r="W19" s="76"/>
      <c r="Y19">
        <f t="shared" si="1"/>
        <v>7</v>
      </c>
    </row>
    <row r="20" spans="1:25" ht="12.75">
      <c r="A20" s="66" t="s">
        <v>37</v>
      </c>
      <c r="B20" s="79" t="s">
        <v>45</v>
      </c>
      <c r="C20" s="188" t="s">
        <v>203</v>
      </c>
      <c r="D20" s="188" t="s">
        <v>195</v>
      </c>
      <c r="E20" s="69">
        <f aca="true" t="shared" si="7" ref="E20:E28">G20*1.5</f>
        <v>270</v>
      </c>
      <c r="F20" s="69">
        <f aca="true" t="shared" si="8" ref="F20:F28">E20-H20</f>
        <v>246</v>
      </c>
      <c r="G20" s="166">
        <v>180</v>
      </c>
      <c r="H20" s="70">
        <f aca="true" t="shared" si="9" ref="H20:H28">L20+M20+O20+P20+R20+S20+U20+V20</f>
        <v>24</v>
      </c>
      <c r="I20" s="127">
        <f aca="true" t="shared" si="10" ref="I20:I28">L20+O20+R20+U20</f>
        <v>14</v>
      </c>
      <c r="J20" s="72">
        <f aca="true" t="shared" si="11" ref="J20:J28">M20+P20+S20+V20</f>
        <v>10</v>
      </c>
      <c r="K20" s="73"/>
      <c r="L20" s="74">
        <v>14</v>
      </c>
      <c r="M20" s="75">
        <v>10</v>
      </c>
      <c r="N20" s="76">
        <v>1</v>
      </c>
      <c r="O20" s="83"/>
      <c r="P20" s="84"/>
      <c r="Q20" s="85"/>
      <c r="R20" s="83"/>
      <c r="S20" s="84"/>
      <c r="T20" s="86"/>
      <c r="U20" s="83"/>
      <c r="V20" s="84"/>
      <c r="W20" s="86"/>
      <c r="Y20">
        <f t="shared" si="1"/>
        <v>15</v>
      </c>
    </row>
    <row r="21" spans="1:25" ht="12.75">
      <c r="A21" s="66" t="s">
        <v>38</v>
      </c>
      <c r="B21" s="79" t="s">
        <v>138</v>
      </c>
      <c r="C21" s="188" t="s">
        <v>203</v>
      </c>
      <c r="D21" s="188" t="s">
        <v>195</v>
      </c>
      <c r="E21" s="69">
        <f t="shared" si="7"/>
        <v>267</v>
      </c>
      <c r="F21" s="69">
        <f t="shared" si="8"/>
        <v>243</v>
      </c>
      <c r="G21" s="166">
        <v>178</v>
      </c>
      <c r="H21" s="70">
        <f t="shared" si="9"/>
        <v>24</v>
      </c>
      <c r="I21" s="127">
        <f t="shared" si="10"/>
        <v>14</v>
      </c>
      <c r="J21" s="72">
        <f t="shared" si="11"/>
        <v>10</v>
      </c>
      <c r="K21" s="73"/>
      <c r="L21" s="74">
        <v>14</v>
      </c>
      <c r="M21" s="75">
        <v>10</v>
      </c>
      <c r="N21" s="76">
        <v>1</v>
      </c>
      <c r="O21" s="83"/>
      <c r="P21" s="84"/>
      <c r="Q21" s="85"/>
      <c r="R21" s="83"/>
      <c r="S21" s="84"/>
      <c r="T21" s="86"/>
      <c r="U21" s="83"/>
      <c r="V21" s="84"/>
      <c r="W21" s="86"/>
      <c r="Y21">
        <f t="shared" si="1"/>
        <v>15</v>
      </c>
    </row>
    <row r="22" spans="1:25" ht="12.75">
      <c r="A22" s="66" t="s">
        <v>39</v>
      </c>
      <c r="B22" s="79" t="s">
        <v>46</v>
      </c>
      <c r="C22" s="188" t="s">
        <v>203</v>
      </c>
      <c r="D22" s="188" t="s">
        <v>195</v>
      </c>
      <c r="E22" s="69">
        <f t="shared" si="7"/>
        <v>156</v>
      </c>
      <c r="F22" s="69">
        <f t="shared" si="8"/>
        <v>140</v>
      </c>
      <c r="G22" s="166">
        <v>104</v>
      </c>
      <c r="H22" s="70">
        <f t="shared" si="9"/>
        <v>16</v>
      </c>
      <c r="I22" s="127">
        <f t="shared" si="10"/>
        <v>10</v>
      </c>
      <c r="J22" s="72">
        <f t="shared" si="11"/>
        <v>6</v>
      </c>
      <c r="K22" s="73"/>
      <c r="L22" s="74">
        <v>10</v>
      </c>
      <c r="M22" s="75">
        <v>6</v>
      </c>
      <c r="N22" s="76">
        <v>1</v>
      </c>
      <c r="O22" s="83"/>
      <c r="P22" s="84"/>
      <c r="Q22" s="85"/>
      <c r="R22" s="83"/>
      <c r="S22" s="84"/>
      <c r="T22" s="86"/>
      <c r="U22" s="83"/>
      <c r="V22" s="84"/>
      <c r="W22" s="86"/>
      <c r="Y22">
        <f t="shared" si="1"/>
        <v>11</v>
      </c>
    </row>
    <row r="23" spans="1:25" ht="12.75">
      <c r="A23" s="66" t="s">
        <v>40</v>
      </c>
      <c r="B23" s="79" t="s">
        <v>141</v>
      </c>
      <c r="C23" s="188" t="s">
        <v>202</v>
      </c>
      <c r="D23" s="188" t="s">
        <v>195</v>
      </c>
      <c r="E23" s="69">
        <f t="shared" si="7"/>
        <v>90</v>
      </c>
      <c r="F23" s="69">
        <f t="shared" si="8"/>
        <v>76</v>
      </c>
      <c r="G23" s="166">
        <v>60</v>
      </c>
      <c r="H23" s="70">
        <f t="shared" si="9"/>
        <v>14</v>
      </c>
      <c r="I23" s="127">
        <f t="shared" si="10"/>
        <v>10</v>
      </c>
      <c r="J23" s="72">
        <f t="shared" si="11"/>
        <v>4</v>
      </c>
      <c r="K23" s="73"/>
      <c r="L23" s="74"/>
      <c r="M23" s="75"/>
      <c r="N23" s="76"/>
      <c r="O23" s="83">
        <v>10</v>
      </c>
      <c r="P23" s="84">
        <v>4</v>
      </c>
      <c r="Q23" s="85">
        <v>1</v>
      </c>
      <c r="R23" s="83"/>
      <c r="S23" s="84"/>
      <c r="T23" s="86"/>
      <c r="U23" s="83"/>
      <c r="V23" s="84"/>
      <c r="W23" s="86"/>
      <c r="Y23">
        <f t="shared" si="1"/>
        <v>11</v>
      </c>
    </row>
    <row r="24" spans="1:25" ht="12.75">
      <c r="A24" s="66" t="s">
        <v>41</v>
      </c>
      <c r="B24" s="79" t="s">
        <v>139</v>
      </c>
      <c r="C24" s="188" t="s">
        <v>203</v>
      </c>
      <c r="D24" s="188" t="s">
        <v>195</v>
      </c>
      <c r="E24" s="69">
        <f t="shared" si="7"/>
        <v>210</v>
      </c>
      <c r="F24" s="69">
        <f t="shared" si="8"/>
        <v>176</v>
      </c>
      <c r="G24" s="166">
        <v>140</v>
      </c>
      <c r="H24" s="70">
        <f t="shared" si="9"/>
        <v>34</v>
      </c>
      <c r="I24" s="127">
        <f t="shared" si="10"/>
        <v>26</v>
      </c>
      <c r="J24" s="72">
        <f t="shared" si="11"/>
        <v>8</v>
      </c>
      <c r="K24" s="73"/>
      <c r="L24" s="74"/>
      <c r="M24" s="75"/>
      <c r="N24" s="76"/>
      <c r="O24" s="83">
        <v>26</v>
      </c>
      <c r="P24" s="84">
        <v>8</v>
      </c>
      <c r="Q24" s="85">
        <v>1</v>
      </c>
      <c r="R24" s="83"/>
      <c r="S24" s="84"/>
      <c r="T24" s="86"/>
      <c r="U24" s="83"/>
      <c r="V24" s="84"/>
      <c r="W24" s="86"/>
      <c r="Y24">
        <f t="shared" si="1"/>
        <v>27</v>
      </c>
    </row>
    <row r="25" spans="1:25" ht="20.25">
      <c r="A25" s="66" t="s">
        <v>42</v>
      </c>
      <c r="B25" s="79" t="s">
        <v>140</v>
      </c>
      <c r="C25" s="188" t="s">
        <v>202</v>
      </c>
      <c r="D25" s="188" t="s">
        <v>195</v>
      </c>
      <c r="E25" s="69">
        <f t="shared" si="7"/>
        <v>102</v>
      </c>
      <c r="F25" s="69">
        <f t="shared" si="8"/>
        <v>90</v>
      </c>
      <c r="G25" s="166">
        <v>68</v>
      </c>
      <c r="H25" s="70">
        <f t="shared" si="9"/>
        <v>12</v>
      </c>
      <c r="I25" s="127">
        <f t="shared" si="10"/>
        <v>10</v>
      </c>
      <c r="J25" s="72">
        <f t="shared" si="11"/>
        <v>2</v>
      </c>
      <c r="K25" s="73"/>
      <c r="L25" s="74"/>
      <c r="M25" s="75"/>
      <c r="N25" s="76"/>
      <c r="O25" s="83"/>
      <c r="P25" s="84"/>
      <c r="Q25" s="85"/>
      <c r="R25" s="83"/>
      <c r="S25" s="84"/>
      <c r="T25" s="86"/>
      <c r="U25" s="83">
        <v>10</v>
      </c>
      <c r="V25" s="84">
        <v>2</v>
      </c>
      <c r="W25" s="86">
        <v>1</v>
      </c>
      <c r="Y25">
        <f t="shared" si="1"/>
        <v>11</v>
      </c>
    </row>
    <row r="26" spans="1:25" ht="12.75">
      <c r="A26" s="66" t="s">
        <v>43</v>
      </c>
      <c r="B26" s="79" t="s">
        <v>47</v>
      </c>
      <c r="C26" s="188" t="s">
        <v>203</v>
      </c>
      <c r="D26" s="188" t="s">
        <v>195</v>
      </c>
      <c r="E26" s="69">
        <f t="shared" si="7"/>
        <v>117</v>
      </c>
      <c r="F26" s="69">
        <f t="shared" si="8"/>
        <v>109</v>
      </c>
      <c r="G26" s="166">
        <v>78</v>
      </c>
      <c r="H26" s="70">
        <f t="shared" si="9"/>
        <v>8</v>
      </c>
      <c r="I26" s="127">
        <f t="shared" si="10"/>
        <v>6</v>
      </c>
      <c r="J26" s="72">
        <f t="shared" si="11"/>
        <v>2</v>
      </c>
      <c r="K26" s="73"/>
      <c r="L26" s="74"/>
      <c r="M26" s="75"/>
      <c r="N26" s="76"/>
      <c r="O26" s="83"/>
      <c r="P26" s="84"/>
      <c r="Q26" s="85"/>
      <c r="R26" s="83">
        <v>6</v>
      </c>
      <c r="S26" s="84">
        <v>2</v>
      </c>
      <c r="T26" s="86">
        <v>1</v>
      </c>
      <c r="U26" s="83"/>
      <c r="V26" s="84"/>
      <c r="W26" s="86"/>
      <c r="Y26">
        <f t="shared" si="1"/>
        <v>7</v>
      </c>
    </row>
    <row r="27" spans="1:25" ht="12.75">
      <c r="A27" s="96" t="s">
        <v>44</v>
      </c>
      <c r="B27" s="88" t="s">
        <v>18</v>
      </c>
      <c r="C27" s="189" t="s">
        <v>202</v>
      </c>
      <c r="D27" s="189" t="s">
        <v>195</v>
      </c>
      <c r="E27" s="89">
        <f t="shared" si="7"/>
        <v>102</v>
      </c>
      <c r="F27" s="89">
        <f t="shared" si="8"/>
        <v>90</v>
      </c>
      <c r="G27" s="169">
        <v>68</v>
      </c>
      <c r="H27" s="118">
        <f t="shared" si="9"/>
        <v>12</v>
      </c>
      <c r="I27" s="153">
        <f t="shared" si="10"/>
        <v>8</v>
      </c>
      <c r="J27" s="99">
        <f t="shared" si="11"/>
        <v>4</v>
      </c>
      <c r="K27" s="100"/>
      <c r="L27" s="101"/>
      <c r="M27" s="102"/>
      <c r="N27" s="103"/>
      <c r="O27" s="92">
        <v>8</v>
      </c>
      <c r="P27" s="93">
        <v>4</v>
      </c>
      <c r="Q27" s="94">
        <v>1</v>
      </c>
      <c r="R27" s="92"/>
      <c r="S27" s="93"/>
      <c r="T27" s="95"/>
      <c r="U27" s="92"/>
      <c r="V27" s="93"/>
      <c r="W27" s="95"/>
      <c r="Y27">
        <f t="shared" si="1"/>
        <v>9</v>
      </c>
    </row>
    <row r="28" spans="1:23" ht="13.5" thickBot="1">
      <c r="A28" s="108" t="s">
        <v>150</v>
      </c>
      <c r="B28" s="158" t="s">
        <v>151</v>
      </c>
      <c r="C28" s="190" t="s">
        <v>203</v>
      </c>
      <c r="D28" s="190" t="s">
        <v>195</v>
      </c>
      <c r="E28" s="119">
        <f t="shared" si="7"/>
        <v>141</v>
      </c>
      <c r="F28" s="119">
        <f t="shared" si="8"/>
        <v>119</v>
      </c>
      <c r="G28" s="168">
        <v>94</v>
      </c>
      <c r="H28" s="120">
        <f t="shared" si="9"/>
        <v>22</v>
      </c>
      <c r="I28" s="159">
        <f t="shared" si="10"/>
        <v>16</v>
      </c>
      <c r="J28" s="121">
        <f t="shared" si="11"/>
        <v>6</v>
      </c>
      <c r="K28" s="110"/>
      <c r="L28" s="111"/>
      <c r="M28" s="122"/>
      <c r="N28" s="112"/>
      <c r="O28" s="111"/>
      <c r="P28" s="122"/>
      <c r="Q28" s="112"/>
      <c r="R28" s="113"/>
      <c r="S28" s="122"/>
      <c r="T28" s="114"/>
      <c r="U28" s="111">
        <v>16</v>
      </c>
      <c r="V28" s="122">
        <v>6</v>
      </c>
      <c r="W28" s="112">
        <v>1</v>
      </c>
    </row>
    <row r="29" spans="1:25" ht="13.5" thickBot="1">
      <c r="A29" s="60" t="s">
        <v>19</v>
      </c>
      <c r="B29" s="156" t="s">
        <v>20</v>
      </c>
      <c r="C29" s="181" t="s">
        <v>209</v>
      </c>
      <c r="D29" s="181" t="s">
        <v>199</v>
      </c>
      <c r="E29" s="62">
        <f>E30+E35+E39</f>
        <v>1896</v>
      </c>
      <c r="F29" s="62">
        <f aca="true" t="shared" si="12" ref="F29:W29">F30+F35+F39</f>
        <v>1542</v>
      </c>
      <c r="G29" s="62">
        <f t="shared" si="12"/>
        <v>2200</v>
      </c>
      <c r="H29" s="62">
        <f t="shared" si="12"/>
        <v>354</v>
      </c>
      <c r="I29" s="62">
        <f t="shared" si="12"/>
        <v>198</v>
      </c>
      <c r="J29" s="62">
        <f t="shared" si="12"/>
        <v>116</v>
      </c>
      <c r="K29" s="62">
        <f t="shared" si="12"/>
        <v>40</v>
      </c>
      <c r="L29" s="62">
        <f t="shared" si="12"/>
        <v>10</v>
      </c>
      <c r="M29" s="62">
        <f t="shared" si="12"/>
        <v>8</v>
      </c>
      <c r="N29" s="62">
        <f t="shared" si="12"/>
        <v>1</v>
      </c>
      <c r="O29" s="62">
        <f t="shared" si="12"/>
        <v>62</v>
      </c>
      <c r="P29" s="62">
        <f t="shared" si="12"/>
        <v>28</v>
      </c>
      <c r="Q29" s="62">
        <f t="shared" si="12"/>
        <v>2</v>
      </c>
      <c r="R29" s="62">
        <f t="shared" si="12"/>
        <v>62</v>
      </c>
      <c r="S29" s="62">
        <f t="shared" si="12"/>
        <v>80</v>
      </c>
      <c r="T29" s="62">
        <f t="shared" si="12"/>
        <v>2</v>
      </c>
      <c r="U29" s="62">
        <f t="shared" si="12"/>
        <v>64</v>
      </c>
      <c r="V29" s="62">
        <f t="shared" si="12"/>
        <v>40</v>
      </c>
      <c r="W29" s="62">
        <f t="shared" si="12"/>
        <v>1</v>
      </c>
      <c r="X29" s="27"/>
      <c r="Y29" s="46">
        <f t="shared" si="1"/>
        <v>204</v>
      </c>
    </row>
    <row r="30" spans="1:25" ht="20.25">
      <c r="A30" s="123" t="s">
        <v>21</v>
      </c>
      <c r="B30" s="124" t="s">
        <v>142</v>
      </c>
      <c r="C30" s="184" t="s">
        <v>208</v>
      </c>
      <c r="D30" s="184" t="s">
        <v>134</v>
      </c>
      <c r="E30" s="125">
        <f>E31+E32+E34</f>
        <v>1320</v>
      </c>
      <c r="F30" s="125">
        <f>F31+F32</f>
        <v>1110</v>
      </c>
      <c r="G30" s="125">
        <f>G31+G32+G33+G34</f>
        <v>1312</v>
      </c>
      <c r="H30" s="125">
        <f>H31+H32</f>
        <v>210</v>
      </c>
      <c r="I30" s="125">
        <f>I31+I32</f>
        <v>114</v>
      </c>
      <c r="J30" s="125">
        <f>SUM(J31:J34)</f>
        <v>76</v>
      </c>
      <c r="K30" s="125">
        <f>SUM(K31:K34)</f>
        <v>20</v>
      </c>
      <c r="L30" s="126">
        <f>L31+L32+L33+L34</f>
        <v>10</v>
      </c>
      <c r="M30" s="126">
        <f aca="true" t="shared" si="13" ref="M30:W30">M31+M32+M33+M34</f>
        <v>8</v>
      </c>
      <c r="N30" s="126">
        <f t="shared" si="13"/>
        <v>1</v>
      </c>
      <c r="O30" s="126">
        <f t="shared" si="13"/>
        <v>62</v>
      </c>
      <c r="P30" s="126">
        <f t="shared" si="13"/>
        <v>28</v>
      </c>
      <c r="Q30" s="126">
        <f t="shared" si="13"/>
        <v>2</v>
      </c>
      <c r="R30" s="126">
        <f t="shared" si="13"/>
        <v>42</v>
      </c>
      <c r="S30" s="126">
        <f t="shared" si="13"/>
        <v>60</v>
      </c>
      <c r="T30" s="126">
        <f t="shared" si="13"/>
        <v>1</v>
      </c>
      <c r="U30" s="126">
        <f t="shared" si="13"/>
        <v>0</v>
      </c>
      <c r="V30" s="126">
        <f t="shared" si="13"/>
        <v>0</v>
      </c>
      <c r="W30" s="126">
        <f t="shared" si="13"/>
        <v>0</v>
      </c>
      <c r="Y30" s="46">
        <f t="shared" si="1"/>
        <v>118</v>
      </c>
    </row>
    <row r="31" spans="1:25" ht="12.75">
      <c r="A31" s="78" t="s">
        <v>48</v>
      </c>
      <c r="B31" s="79" t="s">
        <v>143</v>
      </c>
      <c r="C31" s="80" t="s">
        <v>205</v>
      </c>
      <c r="D31" s="80" t="s">
        <v>198</v>
      </c>
      <c r="E31" s="69">
        <f>G31*1.5</f>
        <v>600</v>
      </c>
      <c r="F31" s="69">
        <f>E31-H31</f>
        <v>516</v>
      </c>
      <c r="G31" s="166">
        <v>400</v>
      </c>
      <c r="H31" s="70">
        <f>L31+M31+O31+P31+R31+S31+U31+V31</f>
        <v>84</v>
      </c>
      <c r="I31" s="127">
        <f>L31+O31+R31+U31</f>
        <v>56</v>
      </c>
      <c r="J31" s="81">
        <f>M31+P31+S31+V31</f>
        <v>28</v>
      </c>
      <c r="K31" s="82"/>
      <c r="L31" s="83">
        <v>10</v>
      </c>
      <c r="M31" s="84">
        <v>8</v>
      </c>
      <c r="N31" s="86">
        <v>1</v>
      </c>
      <c r="O31" s="83">
        <v>46</v>
      </c>
      <c r="P31" s="84">
        <v>20</v>
      </c>
      <c r="Q31" s="85">
        <v>1</v>
      </c>
      <c r="R31" s="83"/>
      <c r="S31" s="84"/>
      <c r="T31" s="86"/>
      <c r="U31" s="83"/>
      <c r="V31" s="84"/>
      <c r="W31" s="86"/>
      <c r="Y31">
        <f t="shared" si="1"/>
        <v>58</v>
      </c>
    </row>
    <row r="32" spans="1:25" ht="20.25">
      <c r="A32" s="78" t="s">
        <v>49</v>
      </c>
      <c r="B32" s="79" t="s">
        <v>144</v>
      </c>
      <c r="C32" s="80" t="s">
        <v>207</v>
      </c>
      <c r="D32" s="80" t="s">
        <v>198</v>
      </c>
      <c r="E32" s="69">
        <f>G32*1.5</f>
        <v>720</v>
      </c>
      <c r="F32" s="69">
        <f>E32-H32</f>
        <v>594</v>
      </c>
      <c r="G32" s="166">
        <v>480</v>
      </c>
      <c r="H32" s="70">
        <f>L32+M32+O32+P32+R32+S32+U32+V32</f>
        <v>126</v>
      </c>
      <c r="I32" s="127">
        <f>L32+O32+R32+U32</f>
        <v>58</v>
      </c>
      <c r="J32" s="81">
        <v>48</v>
      </c>
      <c r="K32" s="82">
        <v>20</v>
      </c>
      <c r="L32" s="83"/>
      <c r="M32" s="84"/>
      <c r="N32" s="86"/>
      <c r="O32" s="83">
        <v>16</v>
      </c>
      <c r="P32" s="84">
        <v>8</v>
      </c>
      <c r="Q32" s="85">
        <v>1</v>
      </c>
      <c r="R32" s="83">
        <v>42</v>
      </c>
      <c r="S32" s="84">
        <v>60</v>
      </c>
      <c r="T32" s="86">
        <v>1</v>
      </c>
      <c r="U32" s="83"/>
      <c r="V32" s="84"/>
      <c r="W32" s="86"/>
      <c r="Y32">
        <f t="shared" si="1"/>
        <v>60</v>
      </c>
    </row>
    <row r="33" spans="1:23" ht="12.75">
      <c r="A33" s="78" t="s">
        <v>61</v>
      </c>
      <c r="B33" s="79" t="s">
        <v>29</v>
      </c>
      <c r="C33" s="80"/>
      <c r="D33" s="80"/>
      <c r="E33" s="69"/>
      <c r="F33" s="69"/>
      <c r="G33" s="166">
        <v>180</v>
      </c>
      <c r="H33" s="70"/>
      <c r="I33" s="71"/>
      <c r="J33" s="81"/>
      <c r="K33" s="82"/>
      <c r="L33" s="83"/>
      <c r="M33" s="84"/>
      <c r="N33" s="86"/>
      <c r="O33" s="83"/>
      <c r="P33" s="84"/>
      <c r="Q33" s="85"/>
      <c r="R33" s="83"/>
      <c r="S33" s="84"/>
      <c r="T33" s="86"/>
      <c r="U33" s="83"/>
      <c r="V33" s="84"/>
      <c r="W33" s="86"/>
    </row>
    <row r="34" spans="1:25" ht="12.75">
      <c r="A34" s="78" t="s">
        <v>147</v>
      </c>
      <c r="B34" s="79" t="s">
        <v>52</v>
      </c>
      <c r="C34" s="80"/>
      <c r="D34" s="80"/>
      <c r="E34" s="69"/>
      <c r="F34" s="69"/>
      <c r="G34" s="166">
        <v>252</v>
      </c>
      <c r="H34" s="70"/>
      <c r="I34" s="71"/>
      <c r="J34" s="81"/>
      <c r="K34" s="82"/>
      <c r="L34" s="83"/>
      <c r="M34" s="84"/>
      <c r="N34" s="86"/>
      <c r="O34" s="83"/>
      <c r="P34" s="84"/>
      <c r="Q34" s="85"/>
      <c r="R34" s="83"/>
      <c r="S34" s="84"/>
      <c r="T34" s="86"/>
      <c r="U34" s="83"/>
      <c r="V34" s="84"/>
      <c r="W34" s="86"/>
      <c r="X34" s="27"/>
      <c r="Y34">
        <f aca="true" t="shared" si="14" ref="Y34:Y40">L34+N34+O34+Q34+R34+T34+U34+W34</f>
        <v>0</v>
      </c>
    </row>
    <row r="35" spans="1:25" ht="20.25">
      <c r="A35" s="128" t="s">
        <v>22</v>
      </c>
      <c r="B35" s="129" t="s">
        <v>145</v>
      </c>
      <c r="C35" s="185" t="s">
        <v>206</v>
      </c>
      <c r="D35" s="185" t="s">
        <v>195</v>
      </c>
      <c r="E35" s="125">
        <f>E36+E37+E38</f>
        <v>336</v>
      </c>
      <c r="F35" s="125">
        <f>F36+F37+F38</f>
        <v>232</v>
      </c>
      <c r="G35" s="125">
        <f>G36+G37+G38</f>
        <v>404</v>
      </c>
      <c r="H35" s="125">
        <f>H36</f>
        <v>104</v>
      </c>
      <c r="I35" s="125">
        <f aca="true" t="shared" si="15" ref="I35:W35">I36</f>
        <v>64</v>
      </c>
      <c r="J35" s="125">
        <f t="shared" si="15"/>
        <v>20</v>
      </c>
      <c r="K35" s="125">
        <f t="shared" si="15"/>
        <v>20</v>
      </c>
      <c r="L35" s="125">
        <f t="shared" si="15"/>
        <v>0</v>
      </c>
      <c r="M35" s="125">
        <f t="shared" si="15"/>
        <v>0</v>
      </c>
      <c r="N35" s="125">
        <f t="shared" si="15"/>
        <v>0</v>
      </c>
      <c r="O35" s="125">
        <f t="shared" si="15"/>
        <v>0</v>
      </c>
      <c r="P35" s="125">
        <f t="shared" si="15"/>
        <v>0</v>
      </c>
      <c r="Q35" s="125">
        <f t="shared" si="15"/>
        <v>0</v>
      </c>
      <c r="R35" s="125">
        <f t="shared" si="15"/>
        <v>0</v>
      </c>
      <c r="S35" s="125">
        <f t="shared" si="15"/>
        <v>0</v>
      </c>
      <c r="T35" s="125">
        <f t="shared" si="15"/>
        <v>0</v>
      </c>
      <c r="U35" s="125">
        <f t="shared" si="15"/>
        <v>64</v>
      </c>
      <c r="V35" s="125">
        <f t="shared" si="15"/>
        <v>40</v>
      </c>
      <c r="W35" s="125">
        <f t="shared" si="15"/>
        <v>1</v>
      </c>
      <c r="Y35" s="46">
        <f t="shared" si="14"/>
        <v>65</v>
      </c>
    </row>
    <row r="36" spans="1:25" ht="12.75">
      <c r="A36" s="78" t="s">
        <v>50</v>
      </c>
      <c r="B36" s="79" t="s">
        <v>146</v>
      </c>
      <c r="C36" s="80" t="s">
        <v>202</v>
      </c>
      <c r="D36" s="80" t="s">
        <v>195</v>
      </c>
      <c r="E36" s="69">
        <f>G36*1.5</f>
        <v>336</v>
      </c>
      <c r="F36" s="130">
        <f>E36-H36</f>
        <v>232</v>
      </c>
      <c r="G36" s="166">
        <v>224</v>
      </c>
      <c r="H36" s="70">
        <f>L36+M36+O36+P36+R36+S36+U36+V36</f>
        <v>104</v>
      </c>
      <c r="I36" s="127">
        <f>L36+O36+R36+U36</f>
        <v>64</v>
      </c>
      <c r="J36" s="81">
        <v>20</v>
      </c>
      <c r="K36" s="82">
        <v>20</v>
      </c>
      <c r="L36" s="83"/>
      <c r="M36" s="84"/>
      <c r="N36" s="86"/>
      <c r="O36" s="131"/>
      <c r="P36" s="132"/>
      <c r="Q36" s="85"/>
      <c r="R36" s="83"/>
      <c r="S36" s="84"/>
      <c r="T36" s="86"/>
      <c r="U36" s="83">
        <v>64</v>
      </c>
      <c r="V36" s="84">
        <v>40</v>
      </c>
      <c r="W36" s="86">
        <v>1</v>
      </c>
      <c r="Y36">
        <f t="shared" si="14"/>
        <v>65</v>
      </c>
    </row>
    <row r="37" spans="1:25" ht="12.75">
      <c r="A37" s="78" t="s">
        <v>62</v>
      </c>
      <c r="B37" s="79" t="s">
        <v>29</v>
      </c>
      <c r="C37" s="80"/>
      <c r="D37" s="80"/>
      <c r="E37" s="69"/>
      <c r="F37" s="130"/>
      <c r="G37" s="166">
        <v>72</v>
      </c>
      <c r="H37" s="70"/>
      <c r="I37" s="71"/>
      <c r="J37" s="81"/>
      <c r="K37" s="82"/>
      <c r="L37" s="83"/>
      <c r="M37" s="84"/>
      <c r="N37" s="86"/>
      <c r="O37" s="83"/>
      <c r="P37" s="84"/>
      <c r="Q37" s="85"/>
      <c r="R37" s="83"/>
      <c r="S37" s="84"/>
      <c r="T37" s="86"/>
      <c r="U37" s="83"/>
      <c r="V37" s="84"/>
      <c r="W37" s="86"/>
      <c r="Y37">
        <f t="shared" si="14"/>
        <v>0</v>
      </c>
    </row>
    <row r="38" spans="1:25" ht="12.75">
      <c r="A38" s="78" t="s">
        <v>63</v>
      </c>
      <c r="B38" s="79" t="s">
        <v>119</v>
      </c>
      <c r="C38" s="80"/>
      <c r="D38" s="80"/>
      <c r="E38" s="69"/>
      <c r="F38" s="130"/>
      <c r="G38" s="166">
        <v>108</v>
      </c>
      <c r="H38" s="70"/>
      <c r="I38" s="71"/>
      <c r="J38" s="81"/>
      <c r="K38" s="82"/>
      <c r="L38" s="83"/>
      <c r="M38" s="84"/>
      <c r="N38" s="86"/>
      <c r="O38" s="83"/>
      <c r="P38" s="84"/>
      <c r="Q38" s="85"/>
      <c r="R38" s="83"/>
      <c r="S38" s="84"/>
      <c r="T38" s="86"/>
      <c r="U38" s="83"/>
      <c r="V38" s="84"/>
      <c r="W38" s="86"/>
      <c r="Y38">
        <f t="shared" si="14"/>
        <v>0</v>
      </c>
    </row>
    <row r="39" spans="1:25" ht="30" customHeight="1">
      <c r="A39" s="128" t="s">
        <v>23</v>
      </c>
      <c r="B39" s="129" t="s">
        <v>191</v>
      </c>
      <c r="C39" s="185" t="s">
        <v>206</v>
      </c>
      <c r="D39" s="185" t="s">
        <v>195</v>
      </c>
      <c r="E39" s="125">
        <f>SUM(E40)</f>
        <v>240</v>
      </c>
      <c r="F39" s="125">
        <f aca="true" t="shared" si="16" ref="F39:W39">SUM(F40)</f>
        <v>200</v>
      </c>
      <c r="G39" s="125">
        <f>SUM(G40:G42)</f>
        <v>484</v>
      </c>
      <c r="H39" s="125">
        <f t="shared" si="16"/>
        <v>40</v>
      </c>
      <c r="I39" s="125">
        <f t="shared" si="16"/>
        <v>20</v>
      </c>
      <c r="J39" s="125">
        <f t="shared" si="16"/>
        <v>20</v>
      </c>
      <c r="K39" s="125">
        <f t="shared" si="16"/>
        <v>0</v>
      </c>
      <c r="L39" s="125">
        <f t="shared" si="16"/>
        <v>0</v>
      </c>
      <c r="M39" s="125">
        <f t="shared" si="16"/>
        <v>0</v>
      </c>
      <c r="N39" s="125">
        <f t="shared" si="16"/>
        <v>0</v>
      </c>
      <c r="O39" s="125">
        <f t="shared" si="16"/>
        <v>0</v>
      </c>
      <c r="P39" s="125">
        <f t="shared" si="16"/>
        <v>0</v>
      </c>
      <c r="Q39" s="125">
        <f t="shared" si="16"/>
        <v>0</v>
      </c>
      <c r="R39" s="125">
        <f t="shared" si="16"/>
        <v>20</v>
      </c>
      <c r="S39" s="125">
        <f t="shared" si="16"/>
        <v>20</v>
      </c>
      <c r="T39" s="125">
        <f t="shared" si="16"/>
        <v>1</v>
      </c>
      <c r="U39" s="125">
        <f t="shared" si="16"/>
        <v>0</v>
      </c>
      <c r="V39" s="125">
        <f t="shared" si="16"/>
        <v>0</v>
      </c>
      <c r="W39" s="125">
        <f t="shared" si="16"/>
        <v>0</v>
      </c>
      <c r="Y39" s="46">
        <f t="shared" si="14"/>
        <v>21</v>
      </c>
    </row>
    <row r="40" spans="1:25" ht="12.75">
      <c r="A40" s="87" t="s">
        <v>51</v>
      </c>
      <c r="B40" s="79" t="s">
        <v>192</v>
      </c>
      <c r="C40" s="80" t="s">
        <v>202</v>
      </c>
      <c r="D40" s="80" t="s">
        <v>195</v>
      </c>
      <c r="E40" s="130">
        <f>G40*1.5</f>
        <v>240</v>
      </c>
      <c r="F40" s="130">
        <f>E40-H40</f>
        <v>200</v>
      </c>
      <c r="G40" s="170">
        <v>160</v>
      </c>
      <c r="H40" s="133">
        <f>L40+M40+O40+P40+R40+S40+U40+V40</f>
        <v>40</v>
      </c>
      <c r="I40" s="127">
        <f>L40+O40+R40+U40</f>
        <v>20</v>
      </c>
      <c r="J40" s="81">
        <f>M40+P40+S40+V40</f>
        <v>20</v>
      </c>
      <c r="K40" s="134"/>
      <c r="L40" s="92"/>
      <c r="M40" s="93"/>
      <c r="N40" s="95"/>
      <c r="O40" s="92"/>
      <c r="P40" s="93"/>
      <c r="Q40" s="94"/>
      <c r="R40" s="92">
        <v>20</v>
      </c>
      <c r="S40" s="93">
        <v>20</v>
      </c>
      <c r="T40" s="95">
        <v>1</v>
      </c>
      <c r="U40" s="92"/>
      <c r="V40" s="93"/>
      <c r="W40" s="95"/>
      <c r="Y40">
        <f t="shared" si="14"/>
        <v>21</v>
      </c>
    </row>
    <row r="41" spans="1:23" ht="12.75">
      <c r="A41" s="78" t="s">
        <v>64</v>
      </c>
      <c r="B41" s="79" t="s">
        <v>29</v>
      </c>
      <c r="C41" s="80"/>
      <c r="D41" s="80"/>
      <c r="E41" s="69"/>
      <c r="F41" s="69"/>
      <c r="G41" s="166">
        <v>108</v>
      </c>
      <c r="H41" s="133"/>
      <c r="I41" s="71"/>
      <c r="J41" s="72"/>
      <c r="K41" s="73"/>
      <c r="L41" s="83"/>
      <c r="M41" s="84"/>
      <c r="N41" s="86"/>
      <c r="O41" s="131"/>
      <c r="P41" s="132"/>
      <c r="Q41" s="85"/>
      <c r="R41" s="83"/>
      <c r="S41" s="84"/>
      <c r="T41" s="86"/>
      <c r="U41" s="83"/>
      <c r="V41" s="84"/>
      <c r="W41" s="86"/>
    </row>
    <row r="42" spans="1:25" ht="18.75" customHeight="1" thickBot="1">
      <c r="A42" s="78" t="s">
        <v>118</v>
      </c>
      <c r="B42" s="79" t="s">
        <v>52</v>
      </c>
      <c r="C42" s="80"/>
      <c r="D42" s="80"/>
      <c r="E42" s="69"/>
      <c r="F42" s="69"/>
      <c r="G42" s="169">
        <v>216</v>
      </c>
      <c r="H42" s="120"/>
      <c r="I42" s="71"/>
      <c r="J42" s="72"/>
      <c r="K42" s="73"/>
      <c r="L42" s="83"/>
      <c r="M42" s="84"/>
      <c r="N42" s="86"/>
      <c r="O42" s="131"/>
      <c r="P42" s="132"/>
      <c r="Q42" s="85"/>
      <c r="R42" s="83"/>
      <c r="S42" s="84"/>
      <c r="T42" s="86"/>
      <c r="U42" s="83"/>
      <c r="V42" s="84"/>
      <c r="W42" s="86"/>
      <c r="Y42">
        <f>L42+N42+O42+Q42+R42+T42+U42+W42</f>
        <v>0</v>
      </c>
    </row>
    <row r="43" spans="1:25" ht="18" customHeight="1" thickBot="1">
      <c r="A43" s="227" t="s">
        <v>83</v>
      </c>
      <c r="B43" s="228"/>
      <c r="C43" s="186" t="s">
        <v>214</v>
      </c>
      <c r="D43" s="186" t="s">
        <v>201</v>
      </c>
      <c r="E43" s="115">
        <f>E8+E13+E17</f>
        <v>4482</v>
      </c>
      <c r="F43" s="115">
        <f aca="true" t="shared" si="17" ref="F43:K43">F8+F13+F17</f>
        <v>3842</v>
      </c>
      <c r="G43" s="115">
        <f t="shared" si="17"/>
        <v>3924</v>
      </c>
      <c r="H43" s="115">
        <f t="shared" si="17"/>
        <v>640</v>
      </c>
      <c r="I43" s="115">
        <f t="shared" si="17"/>
        <v>366</v>
      </c>
      <c r="J43" s="115">
        <f t="shared" si="17"/>
        <v>234</v>
      </c>
      <c r="K43" s="115">
        <f t="shared" si="17"/>
        <v>40</v>
      </c>
      <c r="L43" s="115">
        <f>L8+L13+L17</f>
        <v>88</v>
      </c>
      <c r="M43" s="115">
        <f aca="true" t="shared" si="18" ref="M43:W43">M8+M13+M17</f>
        <v>72</v>
      </c>
      <c r="N43" s="115">
        <f t="shared" si="18"/>
        <v>10</v>
      </c>
      <c r="O43" s="115">
        <f t="shared" si="18"/>
        <v>108</v>
      </c>
      <c r="P43" s="115">
        <f t="shared" si="18"/>
        <v>52</v>
      </c>
      <c r="Q43" s="115">
        <f t="shared" si="18"/>
        <v>6</v>
      </c>
      <c r="R43" s="115">
        <f t="shared" si="18"/>
        <v>70</v>
      </c>
      <c r="S43" s="115">
        <f t="shared" si="18"/>
        <v>90</v>
      </c>
      <c r="T43" s="115">
        <f t="shared" si="18"/>
        <v>4</v>
      </c>
      <c r="U43" s="115">
        <f t="shared" si="18"/>
        <v>100</v>
      </c>
      <c r="V43" s="115">
        <f t="shared" si="18"/>
        <v>60</v>
      </c>
      <c r="W43" s="115">
        <f t="shared" si="18"/>
        <v>5</v>
      </c>
      <c r="Y43" s="46">
        <f>L43+N43+O43+Q43+R43+T43+U43+W43</f>
        <v>391</v>
      </c>
    </row>
    <row r="44" spans="1:23" ht="21" customHeight="1" thickBot="1">
      <c r="A44" s="135" t="s">
        <v>65</v>
      </c>
      <c r="B44" s="136" t="s">
        <v>66</v>
      </c>
      <c r="C44" s="136"/>
      <c r="D44" s="136"/>
      <c r="E44" s="137"/>
      <c r="F44" s="137"/>
      <c r="G44" s="137"/>
      <c r="H44" s="138"/>
      <c r="I44" s="138"/>
      <c r="J44" s="139"/>
      <c r="K44" s="140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2"/>
      <c r="W44" s="143" t="s">
        <v>73</v>
      </c>
    </row>
    <row r="45" spans="1:23" ht="27" customHeight="1" thickBot="1">
      <c r="A45" s="144" t="s">
        <v>67</v>
      </c>
      <c r="B45" s="145" t="s">
        <v>68</v>
      </c>
      <c r="C45" s="145"/>
      <c r="D45" s="145"/>
      <c r="E45" s="146"/>
      <c r="F45" s="146"/>
      <c r="G45" s="146"/>
      <c r="H45" s="147"/>
      <c r="I45" s="147"/>
      <c r="J45" s="148"/>
      <c r="K45" s="146"/>
      <c r="L45" s="146"/>
      <c r="M45" s="146"/>
      <c r="N45" s="146"/>
      <c r="O45" s="149"/>
      <c r="P45" s="149"/>
      <c r="Q45" s="149"/>
      <c r="R45" s="149"/>
      <c r="S45" s="149"/>
      <c r="T45" s="149"/>
      <c r="U45" s="149"/>
      <c r="V45" s="150"/>
      <c r="W45" s="151" t="s">
        <v>74</v>
      </c>
    </row>
    <row r="46" spans="1:26" ht="21" customHeight="1">
      <c r="A46" s="232" t="s">
        <v>188</v>
      </c>
      <c r="B46" s="233"/>
      <c r="C46" s="233"/>
      <c r="D46" s="233"/>
      <c r="E46" s="234"/>
      <c r="F46" s="15"/>
      <c r="G46" s="15"/>
      <c r="H46" s="277" t="s">
        <v>1</v>
      </c>
      <c r="I46" s="268" t="s">
        <v>84</v>
      </c>
      <c r="J46" s="269"/>
      <c r="K46" s="270"/>
      <c r="L46" s="300">
        <f>L43+M43</f>
        <v>160</v>
      </c>
      <c r="M46" s="301"/>
      <c r="N46" s="301"/>
      <c r="O46" s="300">
        <f>O43+P43</f>
        <v>160</v>
      </c>
      <c r="P46" s="301"/>
      <c r="Q46" s="301"/>
      <c r="R46" s="300">
        <f>R43+S43</f>
        <v>160</v>
      </c>
      <c r="S46" s="301"/>
      <c r="T46" s="302"/>
      <c r="U46" s="300">
        <f>U43+V43</f>
        <v>160</v>
      </c>
      <c r="V46" s="301"/>
      <c r="W46" s="303"/>
      <c r="Y46" s="49">
        <f>L46+N46+O46+Q46+R46+T46+U46+W46</f>
        <v>640</v>
      </c>
      <c r="Z46" s="271">
        <f>Y46+Y47+Y48</f>
        <v>640</v>
      </c>
    </row>
    <row r="47" spans="1:26" ht="15.75" customHeight="1">
      <c r="A47" s="238" t="s">
        <v>68</v>
      </c>
      <c r="B47" s="225"/>
      <c r="C47" s="225"/>
      <c r="D47" s="225"/>
      <c r="E47" s="226"/>
      <c r="F47" s="16"/>
      <c r="G47" s="16"/>
      <c r="H47" s="278"/>
      <c r="I47" s="273" t="s">
        <v>85</v>
      </c>
      <c r="J47" s="274"/>
      <c r="K47" s="275"/>
      <c r="L47" s="304"/>
      <c r="M47" s="305"/>
      <c r="N47" s="305"/>
      <c r="O47" s="304"/>
      <c r="P47" s="305"/>
      <c r="Q47" s="305"/>
      <c r="R47" s="304"/>
      <c r="S47" s="305"/>
      <c r="T47" s="306"/>
      <c r="U47" s="304"/>
      <c r="V47" s="305"/>
      <c r="W47" s="310"/>
      <c r="Y47" s="49">
        <f>L47+N47+O47+Q47+R47+T47+U47+W47</f>
        <v>0</v>
      </c>
      <c r="Z47" s="272"/>
    </row>
    <row r="48" spans="1:26" ht="24.75" customHeight="1">
      <c r="A48" s="239" t="s">
        <v>69</v>
      </c>
      <c r="B48" s="225"/>
      <c r="C48" s="225"/>
      <c r="D48" s="225"/>
      <c r="E48" s="226"/>
      <c r="F48" s="17"/>
      <c r="G48" s="17"/>
      <c r="H48" s="278"/>
      <c r="I48" s="276" t="s">
        <v>86</v>
      </c>
      <c r="J48" s="274"/>
      <c r="K48" s="275"/>
      <c r="L48" s="304"/>
      <c r="M48" s="305"/>
      <c r="N48" s="305"/>
      <c r="O48" s="304"/>
      <c r="P48" s="305"/>
      <c r="Q48" s="305"/>
      <c r="R48" s="304"/>
      <c r="S48" s="305"/>
      <c r="T48" s="306"/>
      <c r="U48" s="304"/>
      <c r="V48" s="305"/>
      <c r="W48" s="310"/>
      <c r="Y48" s="49">
        <f>L48+N48+O48+Q48+R48+T48+U48+W48</f>
        <v>0</v>
      </c>
      <c r="Z48" s="272"/>
    </row>
    <row r="49" spans="1:25" ht="24" customHeight="1">
      <c r="A49" s="224" t="s">
        <v>70</v>
      </c>
      <c r="B49" s="225"/>
      <c r="C49" s="225"/>
      <c r="D49" s="225"/>
      <c r="E49" s="226"/>
      <c r="F49" s="16"/>
      <c r="G49" s="16"/>
      <c r="H49" s="278"/>
      <c r="I49" s="279" t="s">
        <v>87</v>
      </c>
      <c r="J49" s="274"/>
      <c r="K49" s="275"/>
      <c r="L49" s="304"/>
      <c r="M49" s="305"/>
      <c r="N49" s="305"/>
      <c r="O49" s="304"/>
      <c r="P49" s="305"/>
      <c r="Q49" s="305"/>
      <c r="R49" s="304"/>
      <c r="S49" s="305"/>
      <c r="T49" s="306"/>
      <c r="U49" s="304">
        <v>144</v>
      </c>
      <c r="V49" s="305"/>
      <c r="W49" s="310"/>
      <c r="X49" s="179"/>
      <c r="Y49" s="20"/>
    </row>
    <row r="50" spans="1:25" ht="12.75" customHeight="1">
      <c r="A50" s="224" t="s">
        <v>71</v>
      </c>
      <c r="B50" s="225"/>
      <c r="C50" s="225"/>
      <c r="D50" s="225"/>
      <c r="E50" s="226"/>
      <c r="F50" s="16"/>
      <c r="G50" s="16"/>
      <c r="H50" s="278"/>
      <c r="I50" s="279" t="s">
        <v>88</v>
      </c>
      <c r="J50" s="274"/>
      <c r="K50" s="275"/>
      <c r="L50" s="304">
        <v>4</v>
      </c>
      <c r="M50" s="305"/>
      <c r="N50" s="305"/>
      <c r="O50" s="304">
        <v>2</v>
      </c>
      <c r="P50" s="305"/>
      <c r="Q50" s="305"/>
      <c r="R50" s="304">
        <v>3</v>
      </c>
      <c r="S50" s="305"/>
      <c r="T50" s="306"/>
      <c r="U50" s="304">
        <v>2</v>
      </c>
      <c r="V50" s="305"/>
      <c r="W50" s="310"/>
      <c r="X50" s="180"/>
      <c r="Y50" s="48">
        <f>W50+U50+T50+R50+Q50+O50+N50+L50</f>
        <v>11</v>
      </c>
    </row>
    <row r="51" spans="1:25" ht="20.25" customHeight="1">
      <c r="A51" s="224" t="s">
        <v>72</v>
      </c>
      <c r="B51" s="225"/>
      <c r="C51" s="225"/>
      <c r="D51" s="225"/>
      <c r="E51" s="226"/>
      <c r="F51" s="16"/>
      <c r="G51" s="16"/>
      <c r="H51" s="278"/>
      <c r="I51" s="276" t="s">
        <v>89</v>
      </c>
      <c r="J51" s="274"/>
      <c r="K51" s="275"/>
      <c r="L51" s="304">
        <v>6</v>
      </c>
      <c r="M51" s="305"/>
      <c r="N51" s="305"/>
      <c r="O51" s="304">
        <v>4</v>
      </c>
      <c r="P51" s="305"/>
      <c r="Q51" s="305"/>
      <c r="R51" s="304">
        <v>3</v>
      </c>
      <c r="S51" s="305"/>
      <c r="T51" s="306"/>
      <c r="U51" s="304">
        <v>5</v>
      </c>
      <c r="V51" s="305"/>
      <c r="W51" s="310"/>
      <c r="X51" s="180"/>
      <c r="Y51" s="48">
        <f>W51+U51+T51+R51+Q51+O51+N51+L51</f>
        <v>18</v>
      </c>
    </row>
    <row r="52" spans="1:25" ht="15.75" customHeight="1" thickBot="1">
      <c r="A52" s="229"/>
      <c r="B52" s="230"/>
      <c r="C52" s="230"/>
      <c r="D52" s="230"/>
      <c r="E52" s="231"/>
      <c r="F52" s="18"/>
      <c r="G52" s="18"/>
      <c r="H52" s="19"/>
      <c r="I52" s="235" t="s">
        <v>90</v>
      </c>
      <c r="J52" s="236"/>
      <c r="K52" s="237"/>
      <c r="L52" s="307">
        <v>1</v>
      </c>
      <c r="M52" s="308"/>
      <c r="N52" s="308"/>
      <c r="O52" s="307">
        <v>1</v>
      </c>
      <c r="P52" s="308"/>
      <c r="Q52" s="308"/>
      <c r="R52" s="307">
        <v>1</v>
      </c>
      <c r="S52" s="308"/>
      <c r="T52" s="309"/>
      <c r="U52" s="307"/>
      <c r="V52" s="308"/>
      <c r="W52" s="311"/>
      <c r="X52" s="180"/>
      <c r="Y52" s="48">
        <f>W52+U52+T52+R52+Q52+O52+N52+L52</f>
        <v>3</v>
      </c>
    </row>
    <row r="53" spans="1:25" ht="15.75" customHeight="1">
      <c r="A53" s="172"/>
      <c r="B53" s="24"/>
      <c r="C53" s="24"/>
      <c r="D53" s="24"/>
      <c r="E53" s="171"/>
      <c r="F53" s="152"/>
      <c r="G53" s="152"/>
      <c r="H53" s="173"/>
      <c r="I53" s="174"/>
      <c r="J53" s="175"/>
      <c r="K53" s="175"/>
      <c r="L53" s="176"/>
      <c r="M53" s="177"/>
      <c r="N53" s="177"/>
      <c r="O53" s="176"/>
      <c r="P53" s="177"/>
      <c r="Q53" s="177"/>
      <c r="R53" s="176"/>
      <c r="S53" s="177"/>
      <c r="T53" s="177"/>
      <c r="U53" s="176"/>
      <c r="V53" s="177"/>
      <c r="W53" s="177"/>
      <c r="X53" s="176"/>
      <c r="Y53" s="178"/>
    </row>
    <row r="54" spans="1:25" ht="15.75" customHeight="1">
      <c r="A54" s="172"/>
      <c r="B54" s="24"/>
      <c r="C54" s="24"/>
      <c r="D54" s="24"/>
      <c r="E54" s="171"/>
      <c r="F54" s="152"/>
      <c r="G54" s="152"/>
      <c r="H54" s="173"/>
      <c r="I54" s="174"/>
      <c r="J54" s="175"/>
      <c r="K54" s="175"/>
      <c r="L54" s="176"/>
      <c r="M54" s="177"/>
      <c r="N54" s="177"/>
      <c r="O54" s="176"/>
      <c r="P54" s="177"/>
      <c r="Q54" s="177"/>
      <c r="R54" s="176"/>
      <c r="S54" s="177"/>
      <c r="T54" s="177"/>
      <c r="U54" s="176"/>
      <c r="V54" s="177"/>
      <c r="W54" s="177"/>
      <c r="X54" s="176"/>
      <c r="Y54" s="178"/>
    </row>
    <row r="55" spans="1:25" ht="15.75" customHeight="1">
      <c r="A55" s="172"/>
      <c r="B55" s="24"/>
      <c r="C55" s="24"/>
      <c r="D55" s="24"/>
      <c r="E55" s="171"/>
      <c r="F55" s="152"/>
      <c r="G55" s="152"/>
      <c r="H55" s="173"/>
      <c r="I55" s="174"/>
      <c r="J55" s="175"/>
      <c r="K55" s="175"/>
      <c r="L55" s="176"/>
      <c r="M55" s="177"/>
      <c r="N55" s="177"/>
      <c r="O55" s="176"/>
      <c r="P55" s="177"/>
      <c r="Q55" s="177"/>
      <c r="R55" s="176"/>
      <c r="S55" s="177"/>
      <c r="T55" s="177"/>
      <c r="U55" s="176"/>
      <c r="V55" s="177"/>
      <c r="W55" s="177"/>
      <c r="X55" s="176"/>
      <c r="Y55" s="178"/>
    </row>
    <row r="56" spans="1:25" ht="15.75" customHeight="1">
      <c r="A56" s="172"/>
      <c r="B56" s="24"/>
      <c r="C56" s="24"/>
      <c r="D56" s="24"/>
      <c r="E56" s="171"/>
      <c r="F56" s="152"/>
      <c r="G56" s="152"/>
      <c r="H56" s="173"/>
      <c r="I56" s="174"/>
      <c r="J56" s="175"/>
      <c r="K56" s="175"/>
      <c r="L56" s="176"/>
      <c r="M56" s="177"/>
      <c r="N56" s="177"/>
      <c r="O56" s="176"/>
      <c r="P56" s="177"/>
      <c r="Q56" s="177"/>
      <c r="R56" s="176"/>
      <c r="S56" s="177"/>
      <c r="T56" s="177"/>
      <c r="U56" s="176"/>
      <c r="V56" s="177"/>
      <c r="W56" s="177"/>
      <c r="X56" s="176"/>
      <c r="Y56" s="178"/>
    </row>
    <row r="57" spans="1:25" ht="15.75" customHeight="1">
      <c r="A57" s="172"/>
      <c r="B57" s="24"/>
      <c r="C57" s="24"/>
      <c r="D57" s="24"/>
      <c r="E57" s="171"/>
      <c r="F57" s="152"/>
      <c r="G57" s="152"/>
      <c r="H57" s="173"/>
      <c r="I57" s="174"/>
      <c r="J57" s="175"/>
      <c r="K57" s="175"/>
      <c r="L57" s="176"/>
      <c r="M57" s="177"/>
      <c r="N57" s="177"/>
      <c r="O57" s="176"/>
      <c r="P57" s="177"/>
      <c r="Q57" s="177"/>
      <c r="R57" s="176"/>
      <c r="S57" s="177"/>
      <c r="T57" s="177"/>
      <c r="U57" s="176"/>
      <c r="V57" s="177"/>
      <c r="W57" s="177"/>
      <c r="X57" s="176"/>
      <c r="Y57" s="178"/>
    </row>
    <row r="58" spans="2:14" ht="12.75">
      <c r="B58" s="20" t="s">
        <v>92</v>
      </c>
      <c r="C58" s="20"/>
      <c r="D58" s="20"/>
      <c r="E58" s="56"/>
      <c r="L58" s="47"/>
      <c r="M58" s="47"/>
      <c r="N58" s="47"/>
    </row>
    <row r="59" spans="2:5" ht="12.75">
      <c r="B59" s="21" t="s">
        <v>93</v>
      </c>
      <c r="C59" s="50"/>
      <c r="D59" s="50"/>
      <c r="E59" s="223"/>
    </row>
    <row r="60" spans="2:5" ht="12.75">
      <c r="B60" s="21" t="s">
        <v>94</v>
      </c>
      <c r="C60" s="51"/>
      <c r="D60" s="51"/>
      <c r="E60" s="223"/>
    </row>
    <row r="61" spans="2:5" ht="12.75">
      <c r="B61" s="21" t="s">
        <v>65</v>
      </c>
      <c r="C61" s="21"/>
      <c r="D61" s="21"/>
      <c r="E61" s="57"/>
    </row>
    <row r="62" spans="2:5" ht="12.75">
      <c r="B62" s="21" t="s">
        <v>95</v>
      </c>
      <c r="C62" s="21"/>
      <c r="D62" s="21"/>
      <c r="E62" s="56"/>
    </row>
    <row r="63" spans="2:5" ht="12.75">
      <c r="B63" s="21" t="s">
        <v>96</v>
      </c>
      <c r="C63" s="21"/>
      <c r="D63" s="21"/>
      <c r="E63" s="56"/>
    </row>
    <row r="64" spans="2:5" ht="12.75">
      <c r="B64" s="22" t="s">
        <v>91</v>
      </c>
      <c r="C64" s="22"/>
      <c r="D64" s="22"/>
      <c r="E64" s="56"/>
    </row>
    <row r="65" spans="2:4" ht="12.75">
      <c r="B65" s="11"/>
      <c r="C65" s="11"/>
      <c r="D65" s="11"/>
    </row>
  </sheetData>
  <sheetProtection/>
  <mergeCells count="78">
    <mergeCell ref="R49:T49"/>
    <mergeCell ref="R50:T50"/>
    <mergeCell ref="R51:T51"/>
    <mergeCell ref="R52:T52"/>
    <mergeCell ref="U47:W47"/>
    <mergeCell ref="U48:W48"/>
    <mergeCell ref="U49:W49"/>
    <mergeCell ref="U50:W50"/>
    <mergeCell ref="U51:W51"/>
    <mergeCell ref="U52:W52"/>
    <mergeCell ref="L49:N49"/>
    <mergeCell ref="L50:N50"/>
    <mergeCell ref="L51:N51"/>
    <mergeCell ref="L52:N52"/>
    <mergeCell ref="O47:Q47"/>
    <mergeCell ref="O48:Q48"/>
    <mergeCell ref="O49:Q49"/>
    <mergeCell ref="O50:Q50"/>
    <mergeCell ref="O51:Q51"/>
    <mergeCell ref="O52:Q52"/>
    <mergeCell ref="L46:N46"/>
    <mergeCell ref="O46:Q46"/>
    <mergeCell ref="R46:T46"/>
    <mergeCell ref="U46:W46"/>
    <mergeCell ref="L47:N47"/>
    <mergeCell ref="L48:N48"/>
    <mergeCell ref="R47:T47"/>
    <mergeCell ref="R48:T48"/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  <mergeCell ref="R5:R6"/>
    <mergeCell ref="I5:I6"/>
    <mergeCell ref="I4:K4"/>
    <mergeCell ref="I51:K51"/>
    <mergeCell ref="C2:C6"/>
    <mergeCell ref="D2:D6"/>
    <mergeCell ref="G3:G6"/>
    <mergeCell ref="L3:N4"/>
    <mergeCell ref="O3:Q4"/>
    <mergeCell ref="R3:T4"/>
    <mergeCell ref="J5:J6"/>
    <mergeCell ref="F3:F6"/>
    <mergeCell ref="L5:L6"/>
    <mergeCell ref="I46:K46"/>
    <mergeCell ref="Z46:Z48"/>
    <mergeCell ref="I47:K47"/>
    <mergeCell ref="I48:K48"/>
    <mergeCell ref="H46:H51"/>
    <mergeCell ref="I49:K49"/>
    <mergeCell ref="I50:K50"/>
    <mergeCell ref="A47:E47"/>
    <mergeCell ref="A48:E48"/>
    <mergeCell ref="U3:W4"/>
    <mergeCell ref="K5:K6"/>
    <mergeCell ref="A1:W1"/>
    <mergeCell ref="H4:H6"/>
    <mergeCell ref="E2:K2"/>
    <mergeCell ref="E3:E6"/>
    <mergeCell ref="A2:A6"/>
    <mergeCell ref="L2:W2"/>
    <mergeCell ref="B2:B6"/>
    <mergeCell ref="H3:K3"/>
    <mergeCell ref="E59:E60"/>
    <mergeCell ref="A49:E49"/>
    <mergeCell ref="A50:E50"/>
    <mergeCell ref="A43:B43"/>
    <mergeCell ref="A52:E52"/>
    <mergeCell ref="A46:E46"/>
    <mergeCell ref="A51:E51"/>
    <mergeCell ref="I52:K52"/>
  </mergeCells>
  <printOptions/>
  <pageMargins left="0.2" right="0.15" top="0.32" bottom="0.16" header="0.31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view="pageBreakPreview" zoomScaleSheetLayoutView="100" zoomScalePageLayoutView="0" workbookViewId="0" topLeftCell="A10">
      <selection activeCell="B8" sqref="B8"/>
    </sheetView>
  </sheetViews>
  <sheetFormatPr defaultColWidth="9.00390625" defaultRowHeight="12.75"/>
  <cols>
    <col min="1" max="1" width="5.625" style="0" customWidth="1"/>
    <col min="2" max="2" width="135.125" style="0" customWidth="1"/>
  </cols>
  <sheetData>
    <row r="1" spans="1:2" ht="21" customHeight="1" thickBot="1">
      <c r="A1" s="312" t="s">
        <v>132</v>
      </c>
      <c r="B1" s="313"/>
    </row>
    <row r="2" spans="1:2" ht="15.75" thickBot="1">
      <c r="A2" s="28" t="s">
        <v>97</v>
      </c>
      <c r="B2" s="29" t="s">
        <v>98</v>
      </c>
    </row>
    <row r="3" spans="1:2" ht="15">
      <c r="A3" s="30"/>
      <c r="B3" s="31" t="s">
        <v>99</v>
      </c>
    </row>
    <row r="4" spans="1:2" ht="15">
      <c r="A4" s="32">
        <v>1</v>
      </c>
      <c r="B4" s="33" t="s">
        <v>100</v>
      </c>
    </row>
    <row r="5" spans="1:2" ht="15">
      <c r="A5" s="32">
        <v>2</v>
      </c>
      <c r="B5" s="33" t="s">
        <v>101</v>
      </c>
    </row>
    <row r="6" spans="1:2" ht="15">
      <c r="A6" s="32">
        <v>3</v>
      </c>
      <c r="B6" s="33" t="s">
        <v>102</v>
      </c>
    </row>
    <row r="7" spans="1:2" ht="15">
      <c r="A7" s="32">
        <v>4</v>
      </c>
      <c r="B7" s="33" t="s">
        <v>154</v>
      </c>
    </row>
    <row r="8" spans="1:2" ht="15">
      <c r="A8" s="32">
        <v>5</v>
      </c>
      <c r="B8" s="33" t="s">
        <v>103</v>
      </c>
    </row>
    <row r="9" spans="1:2" ht="15">
      <c r="A9" s="32">
        <v>6</v>
      </c>
      <c r="B9" s="33" t="s">
        <v>155</v>
      </c>
    </row>
    <row r="10" spans="1:2" ht="15">
      <c r="A10" s="32">
        <v>7</v>
      </c>
      <c r="B10" s="33" t="s">
        <v>156</v>
      </c>
    </row>
    <row r="11" spans="1:2" ht="15">
      <c r="A11" s="32">
        <v>8</v>
      </c>
      <c r="B11" s="34" t="s">
        <v>104</v>
      </c>
    </row>
    <row r="12" spans="1:2" ht="15">
      <c r="A12" s="32">
        <v>9</v>
      </c>
      <c r="B12" s="33" t="s">
        <v>157</v>
      </c>
    </row>
    <row r="13" spans="1:2" ht="15">
      <c r="A13" s="32">
        <v>10</v>
      </c>
      <c r="B13" s="34" t="s">
        <v>105</v>
      </c>
    </row>
    <row r="14" spans="1:2" ht="15">
      <c r="A14" s="32">
        <v>11</v>
      </c>
      <c r="B14" s="34" t="s">
        <v>158</v>
      </c>
    </row>
    <row r="15" spans="1:2" ht="15">
      <c r="A15" s="32"/>
      <c r="B15" s="35" t="s">
        <v>107</v>
      </c>
    </row>
    <row r="16" spans="1:2" ht="15">
      <c r="A16" s="32">
        <v>1</v>
      </c>
      <c r="B16" s="33" t="s">
        <v>108</v>
      </c>
    </row>
    <row r="17" spans="1:2" ht="15">
      <c r="A17" s="32">
        <v>2</v>
      </c>
      <c r="B17" s="33" t="s">
        <v>106</v>
      </c>
    </row>
    <row r="18" spans="1:2" ht="15">
      <c r="A18" s="32">
        <v>3</v>
      </c>
      <c r="B18" s="33" t="s">
        <v>159</v>
      </c>
    </row>
    <row r="19" spans="1:2" ht="15">
      <c r="A19" s="32">
        <v>4</v>
      </c>
      <c r="B19" s="33" t="s">
        <v>160</v>
      </c>
    </row>
    <row r="20" spans="1:2" ht="15">
      <c r="A20" s="32">
        <v>5</v>
      </c>
      <c r="B20" s="33" t="s">
        <v>161</v>
      </c>
    </row>
    <row r="21" spans="1:2" ht="15">
      <c r="A21" s="32">
        <v>6</v>
      </c>
      <c r="B21" s="33" t="s">
        <v>162</v>
      </c>
    </row>
    <row r="22" spans="1:2" ht="15">
      <c r="A22" s="32">
        <v>7</v>
      </c>
      <c r="B22" s="33" t="s">
        <v>163</v>
      </c>
    </row>
    <row r="23" spans="1:2" ht="15">
      <c r="A23" s="32">
        <v>8</v>
      </c>
      <c r="B23" s="33" t="s">
        <v>164</v>
      </c>
    </row>
    <row r="24" spans="1:2" ht="15">
      <c r="A24" s="32">
        <v>9</v>
      </c>
      <c r="B24" s="33" t="s">
        <v>165</v>
      </c>
    </row>
    <row r="25" spans="1:2" ht="15">
      <c r="A25" s="32"/>
      <c r="B25" s="36" t="s">
        <v>109</v>
      </c>
    </row>
    <row r="26" spans="1:2" ht="15">
      <c r="A26" s="32">
        <v>1</v>
      </c>
      <c r="B26" s="33" t="s">
        <v>110</v>
      </c>
    </row>
    <row r="27" spans="1:2" ht="15">
      <c r="A27" s="32">
        <v>2</v>
      </c>
      <c r="B27" s="33" t="s">
        <v>166</v>
      </c>
    </row>
    <row r="28" spans="1:2" ht="15">
      <c r="A28" s="32">
        <v>3</v>
      </c>
      <c r="B28" s="33" t="s">
        <v>167</v>
      </c>
    </row>
    <row r="29" spans="1:2" ht="15">
      <c r="A29" s="32">
        <v>4</v>
      </c>
      <c r="B29" s="33" t="s">
        <v>168</v>
      </c>
    </row>
    <row r="30" spans="1:2" ht="15">
      <c r="A30" s="32"/>
      <c r="B30" s="36" t="s">
        <v>111</v>
      </c>
    </row>
    <row r="31" spans="1:2" ht="15">
      <c r="A31" s="32">
        <v>1</v>
      </c>
      <c r="B31" s="33" t="s">
        <v>112</v>
      </c>
    </row>
    <row r="32" spans="1:2" ht="15">
      <c r="A32" s="32">
        <v>2</v>
      </c>
      <c r="B32" s="33" t="s">
        <v>113</v>
      </c>
    </row>
    <row r="33" spans="1:2" ht="15">
      <c r="A33" s="32">
        <v>3</v>
      </c>
      <c r="B33" s="33" t="s">
        <v>114</v>
      </c>
    </row>
    <row r="34" spans="1:2" ht="15">
      <c r="A34" s="32"/>
      <c r="B34" s="36" t="s">
        <v>115</v>
      </c>
    </row>
    <row r="35" spans="1:2" ht="15">
      <c r="A35" s="32">
        <v>1</v>
      </c>
      <c r="B35" s="33" t="s">
        <v>116</v>
      </c>
    </row>
    <row r="36" spans="1:2" ht="15.75" thickBot="1">
      <c r="A36" s="37">
        <v>2</v>
      </c>
      <c r="B36" s="38" t="s">
        <v>117</v>
      </c>
    </row>
    <row r="37" ht="18">
      <c r="A37" s="23"/>
    </row>
  </sheetData>
  <sheetProtection/>
  <mergeCells count="1">
    <mergeCell ref="A1:B1"/>
  </mergeCells>
  <printOptions/>
  <pageMargins left="0.44" right="0.37" top="0.53" bottom="0.17" header="0.24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3">
      <selection activeCell="C25" sqref="C25"/>
    </sheetView>
  </sheetViews>
  <sheetFormatPr defaultColWidth="9.00390625" defaultRowHeight="12.75"/>
  <cols>
    <col min="1" max="1" width="136.50390625" style="0" customWidth="1"/>
  </cols>
  <sheetData>
    <row r="1" ht="15">
      <c r="A1" s="40" t="s">
        <v>133</v>
      </c>
    </row>
    <row r="2" ht="62.25">
      <c r="A2" s="39" t="s">
        <v>215</v>
      </c>
    </row>
    <row r="3" ht="15">
      <c r="A3" s="40" t="s">
        <v>120</v>
      </c>
    </row>
    <row r="4" ht="30" customHeight="1">
      <c r="A4" s="41" t="s">
        <v>121</v>
      </c>
    </row>
    <row r="5" ht="34.5" customHeight="1">
      <c r="A5" s="42" t="s">
        <v>216</v>
      </c>
    </row>
    <row r="6" ht="75" customHeight="1">
      <c r="A6" s="314" t="s">
        <v>217</v>
      </c>
    </row>
    <row r="7" ht="60.75" customHeight="1">
      <c r="A7" s="315" t="s">
        <v>218</v>
      </c>
    </row>
    <row r="8" ht="91.5" customHeight="1">
      <c r="A8" s="39" t="s">
        <v>221</v>
      </c>
    </row>
    <row r="9" ht="15">
      <c r="A9" s="40" t="s">
        <v>220</v>
      </c>
    </row>
    <row r="10" ht="15">
      <c r="A10" s="43" t="s">
        <v>224</v>
      </c>
    </row>
    <row r="11" ht="15">
      <c r="A11" s="59" t="s">
        <v>222</v>
      </c>
    </row>
    <row r="12" ht="15">
      <c r="A12" s="44" t="s">
        <v>223</v>
      </c>
    </row>
    <row r="13" ht="15">
      <c r="A13" s="40" t="s">
        <v>225</v>
      </c>
    </row>
    <row r="14" ht="30.75">
      <c r="A14" s="41" t="s">
        <v>219</v>
      </c>
    </row>
    <row r="15" ht="15">
      <c r="A15" s="40" t="s">
        <v>226</v>
      </c>
    </row>
    <row r="16" ht="15">
      <c r="A16" s="41" t="s">
        <v>129</v>
      </c>
    </row>
    <row r="17" ht="30.75">
      <c r="A17" s="41" t="s">
        <v>122</v>
      </c>
    </row>
    <row r="18" ht="30.75">
      <c r="A18" s="41" t="s">
        <v>123</v>
      </c>
    </row>
    <row r="19" ht="30.75">
      <c r="A19" s="41" t="s">
        <v>124</v>
      </c>
    </row>
    <row r="20" ht="30.75">
      <c r="A20" s="41" t="s">
        <v>125</v>
      </c>
    </row>
    <row r="21" ht="15">
      <c r="A21" s="40" t="s">
        <v>227</v>
      </c>
    </row>
    <row r="22" ht="30.75">
      <c r="A22" s="41" t="s">
        <v>228</v>
      </c>
    </row>
    <row r="23" ht="47.25" customHeight="1">
      <c r="A23" s="316" t="s">
        <v>229</v>
      </c>
    </row>
    <row r="24" ht="15">
      <c r="A24" s="45" t="s">
        <v>230</v>
      </c>
    </row>
    <row r="25" ht="33" customHeight="1">
      <c r="A25" s="41" t="s">
        <v>231</v>
      </c>
    </row>
    <row r="27" ht="15">
      <c r="A27" s="6" t="s">
        <v>126</v>
      </c>
    </row>
    <row r="28" ht="15">
      <c r="A28" s="44" t="s">
        <v>127</v>
      </c>
    </row>
    <row r="29" ht="15">
      <c r="A29" s="44" t="s">
        <v>128</v>
      </c>
    </row>
    <row r="31" ht="15">
      <c r="A31" s="44" t="s">
        <v>135</v>
      </c>
    </row>
    <row r="33" ht="15">
      <c r="A33" s="44" t="s">
        <v>136</v>
      </c>
    </row>
  </sheetData>
  <sheetProtection/>
  <printOptions/>
  <pageMargins left="0.54" right="0.42" top="0.41" bottom="0.18" header="0.4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cp:lastPrinted>2015-08-25T10:38:26Z</cp:lastPrinted>
  <dcterms:created xsi:type="dcterms:W3CDTF">2010-12-17T12:26:03Z</dcterms:created>
  <dcterms:modified xsi:type="dcterms:W3CDTF">2015-08-25T12:43:59Z</dcterms:modified>
  <cp:category/>
  <cp:version/>
  <cp:contentType/>
  <cp:contentStatus/>
</cp:coreProperties>
</file>